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823"/>
  <workbookPr autoCompressPictures="0"/>
  <bookViews>
    <workbookView xWindow="240" yWindow="120" windowWidth="14940" windowHeight="9220" activeTab="1"/>
  </bookViews>
  <sheets>
    <sheet name="PK-5" sheetId="1" r:id="rId1"/>
    <sheet name="6-1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0" i="2"/>
  <c r="C19" i="2"/>
  <c r="C17" i="2"/>
  <c r="C16" i="2"/>
  <c r="C15" i="2"/>
  <c r="C13" i="2"/>
  <c r="C11" i="2"/>
  <c r="C10" i="2"/>
  <c r="C9" i="2"/>
  <c r="C8" i="2"/>
  <c r="C5" i="2"/>
  <c r="C4" i="2"/>
  <c r="C3" i="2"/>
  <c r="C2" i="2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5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5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<sst xmlns="http://schemas.openxmlformats.org/spreadsheetml/2006/main" count="329" uniqueCount="230">
  <si>
    <r>
      <rPr>
        <sz val="10"/>
        <color rgb="FF000000"/>
        <rFont val="Arial"/>
        <family val="2"/>
      </rPr>
      <t>Materia:</t>
    </r>
  </si>
  <si>
    <r>
      <rPr>
        <sz val="10"/>
        <color rgb="FF000000"/>
        <rFont val="Arial"/>
        <family val="2"/>
      </rPr>
      <t>Nivel de grado:</t>
    </r>
  </si>
  <si>
    <r>
      <rPr>
        <sz val="10"/>
        <color rgb="FF000000"/>
        <rFont val="Arial"/>
        <family val="2"/>
      </rPr>
      <t>Nombre</t>
    </r>
  </si>
  <si>
    <r>
      <rPr>
        <sz val="10"/>
        <color rgb="FF000000"/>
        <rFont val="Arial"/>
        <family val="2"/>
      </rPr>
      <t>Descripción</t>
    </r>
  </si>
  <si>
    <r>
      <rPr>
        <sz val="10"/>
        <color rgb="FF000000"/>
        <rFont val="Arial"/>
        <family val="2"/>
      </rPr>
      <t>Sitio Web</t>
    </r>
  </si>
  <si>
    <r>
      <rPr>
        <b/>
        <sz val="10"/>
        <color rgb="FF000000"/>
        <rFont val="Arial"/>
        <family val="2"/>
      </rPr>
      <t>Matemáticas</t>
    </r>
  </si>
  <si>
    <r>
      <rPr>
        <sz val="10"/>
        <color rgb="FF000000"/>
        <rFont val="Arial"/>
        <family val="2"/>
      </rPr>
      <t>K-5</t>
    </r>
  </si>
  <si>
    <r>
      <rPr>
        <sz val="10"/>
        <color rgb="FF000000"/>
        <rFont val="Arial"/>
        <family val="2"/>
      </rPr>
      <t>K-12</t>
    </r>
  </si>
  <si>
    <r>
      <rPr>
        <sz val="10"/>
        <color rgb="FF000000"/>
        <rFont val="Arial"/>
        <family val="2"/>
      </rPr>
      <t>El plan de estudios de K-5 entero - incluyendo 400 horas de lecciones digitaltes con maestros en pantalla y remediación de apoyo - GRATIS.</t>
    </r>
  </si>
  <si>
    <r>
      <rPr>
        <u/>
        <sz val="10"/>
        <color rgb="FF0000FF"/>
        <rFont val="Arial"/>
        <family val="2"/>
      </rPr>
      <t>about.zearn.org</t>
    </r>
  </si>
  <si>
    <r>
      <rPr>
        <sz val="10"/>
        <color rgb="FF000000"/>
        <rFont val="Arial"/>
        <family val="2"/>
      </rPr>
      <t>CK-12 ofrece lecciones de matemáticas, inglés, ciencias, estudios sociales, salud, fotografía y tecnología e incluso trabajo de nivel universitario.</t>
    </r>
  </si>
  <si>
    <r>
      <rPr>
        <u/>
        <sz val="10"/>
        <color rgb="FF0000FF"/>
        <rFont val="Arial"/>
        <family val="2"/>
      </rPr>
      <t>https://www.ck12.org/student/</t>
    </r>
  </si>
  <si>
    <r>
      <rPr>
        <sz val="10"/>
        <color rgb="FF000000"/>
        <rFont val="Arial"/>
        <family val="2"/>
      </rPr>
      <t>PK-5</t>
    </r>
  </si>
  <si>
    <r>
      <rPr>
        <sz val="10"/>
        <color rgb="FF000000"/>
        <rFont val="Arial"/>
        <family val="2"/>
      </rPr>
      <t>Coolmath Games es un sitio divertido para todos para entrenar el cerebro, donde la lógica y las matemáticas se encuentran con la diversión y juegos.</t>
    </r>
  </si>
  <si>
    <r>
      <rPr>
        <u/>
        <sz val="10"/>
        <color rgb="FF0000FF"/>
        <rFont val="Arial"/>
        <family val="2"/>
      </rPr>
      <t>https://www.coolmathgames.com/</t>
    </r>
  </si>
  <si>
    <r>
      <rPr>
        <sz val="10"/>
        <color rgb="FF000000"/>
        <rFont val="Arial"/>
        <family val="2"/>
      </rPr>
      <t>PK-12</t>
    </r>
  </si>
  <si>
    <r>
      <rPr>
        <sz val="10"/>
        <color rgb="FF000000"/>
        <rFont val="Arial"/>
        <family val="2"/>
      </rPr>
      <t>IXL les brinda a los maestros todo lo que necesitan para personalizar el aprendizaje, con un plan de estudios integral de K-12 (que abarca matemáticas, artes del lenguaje, ciencias y estudios sociales), diagnóstico en tiempo real, orientación personalizada y análisis práctico.</t>
    </r>
  </si>
  <si>
    <r>
      <rPr>
        <u/>
        <sz val="10"/>
        <color rgb="FF0000FF"/>
        <rFont val="Arial"/>
        <family val="2"/>
      </rPr>
      <t>https://www.ixl.com/</t>
    </r>
  </si>
  <si>
    <r>
      <rPr>
        <sz val="10"/>
        <color rgb="FF000000"/>
        <rFont val="Arial"/>
        <family val="2"/>
      </rPr>
      <t>Matemática diferenciada y práctica para todos los estudiantes en los grados PK-12.</t>
    </r>
  </si>
  <si>
    <r>
      <rPr>
        <sz val="10"/>
        <color rgb="FF000000"/>
        <rFont val="Arial"/>
        <family val="2"/>
      </rPr>
      <t>PK - 2</t>
    </r>
  </si>
  <si>
    <r>
      <rPr>
        <u/>
        <sz val="10"/>
        <color rgb="FF0000FF"/>
        <rFont val="Arial"/>
        <family val="2"/>
      </rPr>
      <t>https://www.khanacademy.org/math</t>
    </r>
  </si>
  <si>
    <r>
      <rPr>
        <sz val="10"/>
        <color rgb="FF222222"/>
        <rFont val="Arial"/>
        <family val="2"/>
      </rPr>
      <t>Khan Academy Kids es un programa educativo gratuito y galardonado en línea para niños de 2 a 7 años.</t>
    </r>
    <r>
      <rPr>
        <sz val="10"/>
        <color rgb="FF222222"/>
        <rFont val="Arial"/>
        <family val="2"/>
      </rPr>
      <t xml:space="preserve"> </t>
    </r>
    <r>
      <rPr>
        <sz val="10"/>
        <color rgb="FF222222"/>
        <rFont val="Arial"/>
        <family val="2"/>
      </rPr>
      <t>Hace que los niños participen en materias básicas como alfabetización temprana, lectura, escritura, lenguaje y matemáticas, y a la vez fomenta la creatividad y desarrolla habilidades socioemocionales.</t>
    </r>
    <r>
      <rPr>
        <sz val="10"/>
        <color rgb="FF222222"/>
        <rFont val="Arial"/>
        <family val="2"/>
      </rPr>
      <t xml:space="preserve"> </t>
    </r>
    <r>
      <rPr>
        <sz val="10"/>
        <color rgb="FF222222"/>
        <rFont val="Arial"/>
        <family val="2"/>
      </rPr>
      <t>Es apropiado para su edad, personalizado en función de dónde se encuentra su hijo y atractivo.</t>
    </r>
  </si>
  <si>
    <r>
      <rPr>
        <u/>
        <sz val="10"/>
        <color rgb="FF0000FF"/>
        <rFont val="Arial"/>
        <family val="2"/>
      </rPr>
      <t>https://apps.apple.com/us/app/khan-academy-kids/id1378467217</t>
    </r>
  </si>
  <si>
    <r>
      <rPr>
        <sz val="10"/>
        <color rgb="FF000000"/>
        <rFont val="Arial"/>
        <family val="2"/>
      </rPr>
      <t>Práctica de enriquecimiento para estudiantes de Eureka Math.</t>
    </r>
  </si>
  <si>
    <r>
      <rPr>
        <u/>
        <sz val="10"/>
        <color rgb="FF0000FF"/>
        <rFont val="Arial"/>
        <family val="2"/>
      </rPr>
      <t>https://www.khanacademy.org/math/engageny</t>
    </r>
  </si>
  <si>
    <r>
      <rPr>
        <sz val="10"/>
        <color rgb="FF000000"/>
        <rFont val="Arial"/>
        <family val="2"/>
      </rPr>
      <t>K-8</t>
    </r>
  </si>
  <si>
    <r>
      <rPr>
        <sz val="10"/>
        <color rgb="FF000000"/>
        <rFont val="Arial"/>
        <family val="2"/>
      </rPr>
      <t>Prodigy Game es un juego de computadora educativo, en la que el alumno tiene que resolver problemas matemáticos para jugar.</t>
    </r>
  </si>
  <si>
    <r>
      <rPr>
        <u/>
        <sz val="10"/>
        <color rgb="FF0000FF"/>
        <rFont val="Arial"/>
        <family val="2"/>
      </rPr>
      <t>https://www.prodigygame.com/</t>
    </r>
  </si>
  <si>
    <r>
      <rPr>
        <sz val="10"/>
        <color rgb="FF222222"/>
        <rFont val="Arial"/>
        <family val="2"/>
      </rPr>
      <t>Creada por maestros, esta herramienta altamente interactiva proporciona un espacio de trabajo fácil de usar donde los estudiantes pueden practicar pruebas mientras ejercitan sus músculos de razonamiento deductivo.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</si>
  <si>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https://www.canfigureit.com/</t>
    </r>
  </si>
  <si>
    <r>
      <rPr>
        <b/>
        <sz val="10"/>
        <color rgb="FF000000"/>
        <rFont val="Arial"/>
        <family val="2"/>
      </rPr>
      <t>ELA (lectura, artes del lenguaje y escritura)</t>
    </r>
  </si>
  <si>
    <r>
      <rPr>
        <sz val="10"/>
        <color rgb="FF000000"/>
        <rFont val="Arial"/>
        <family val="2"/>
      </rPr>
      <t>PK-1</t>
    </r>
  </si>
  <si>
    <r>
      <rPr>
        <sz val="10"/>
        <color rgb="FF000000"/>
        <rFont val="Arial"/>
        <family val="2"/>
      </rPr>
      <t>Cool Math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</si>
  <si>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Coolmath.com ofrece "matemática para edades de 13 a 100": explicaciones que son fáciles de entender sobre temas como álgebra, precálculo y más.</t>
    </r>
  </si>
  <si>
    <r>
      <rPr>
        <sz val="10"/>
        <color rgb="FF222222"/>
        <rFont val="Roboto"/>
        <family val="2"/>
      </rPr>
      <t>ABCmouse.com es un programa diseñado para ayudar a los niños a construir una base sólida para el éxito académico futuro al proporcionar un plan de estudios integral y atractivo en línea para ayudar en gran medida a los estudiantes tempranos a tener éxito.</t>
    </r>
  </si>
  <si>
    <r>
      <rPr>
        <u/>
        <sz val="10"/>
        <color rgb="FF0000FF"/>
        <rFont val="Arial"/>
        <family val="2"/>
      </rPr>
      <t>https://www.coolmathgames.com/</t>
    </r>
  </si>
  <si>
    <r>
      <rPr>
        <u/>
        <sz val="10"/>
        <color rgb="FF0000FF"/>
        <rFont val="Arial"/>
        <family val="2"/>
      </rPr>
      <t>http://mouse.com/redeem.</t>
    </r>
    <r>
      <rPr>
        <u/>
        <sz val="10"/>
        <color rgb="FF0000FF"/>
        <rFont val="Arial"/>
        <family val="2"/>
      </rPr>
      <t xml:space="preserve"> </t>
    </r>
    <r>
      <rPr>
        <u/>
        <sz val="10"/>
        <color rgb="FF0000FF"/>
        <rFont val="Arial"/>
        <family val="2"/>
      </rPr>
      <t>El codigo es:</t>
    </r>
    <r>
      <rPr>
        <u/>
        <sz val="10"/>
        <color rgb="FF0000FF"/>
        <rFont val="Arial"/>
        <family val="2"/>
      </rPr>
      <t xml:space="preserve"> </t>
    </r>
    <r>
      <rPr>
        <u/>
        <sz val="10"/>
        <color rgb="FF0000FF"/>
        <rFont val="Arial"/>
        <family val="2"/>
      </rPr>
      <t>SCHOOL5260</t>
    </r>
  </si>
  <si>
    <r>
      <rPr>
        <sz val="10"/>
        <color rgb="FF000000"/>
        <rFont val="Arial"/>
        <family val="2"/>
      </rPr>
      <t>Conocimiento sobre la marcha</t>
    </r>
  </si>
  <si>
    <r>
      <rPr>
        <sz val="10"/>
        <color rgb="FF000000"/>
        <rFont val="Arial"/>
        <family val="2"/>
      </rPr>
      <t>La lección en video sobre varios temas de matemáticas se actualiza continuamente.</t>
    </r>
  </si>
  <si>
    <r>
      <rPr>
        <u/>
        <sz val="10"/>
        <color rgb="FF0000FF"/>
        <rFont val="Arial"/>
        <family val="2"/>
      </rPr>
      <t>https://gm.greatminds.org/en-us/knowledgeonthego?utm_campaign=Knowledge%20for%20All%20%7C%20Coronavirus%202020&amp;utm_source=hs_email&amp;utm_medium=email&amp;utm_content=84942936&amp;_hsenc=p2ANqtz--mPDh6FIR72m3kd7JH--qo_r6ur727Dx3NaR3MhXtpDDHqWj9zr3gYdGsd_ElV_pkCWu2POnl_HTfKRq7QhiKJvN2HAStdAx9swPK65dnL-nm4dew&amp;_hsmi=84942936</t>
    </r>
  </si>
  <si>
    <r>
      <rPr>
        <sz val="10"/>
        <color rgb="FF000000"/>
        <rFont val="Arial"/>
        <family val="2"/>
      </rPr>
      <t>**PK-2</t>
    </r>
  </si>
  <si>
    <r>
      <rPr>
        <sz val="10"/>
        <color rgb="FF222222"/>
        <rFont val="Docs-Roboto"/>
        <family val="2"/>
      </rPr>
      <t>Starfall.com es una herramienta poderosa que proporciona horas y horas de contenido educativo atractivo para niños de preescolar y primaria.</t>
    </r>
    <r>
      <rPr>
        <sz val="10"/>
        <color rgb="FF222222"/>
        <rFont val="Docs-Roboto"/>
        <family val="2"/>
      </rPr>
      <t xml:space="preserve"> </t>
    </r>
    <r>
      <rPr>
        <sz val="10"/>
        <color rgb="FF222222"/>
        <rFont val="Docs-Roboto"/>
        <family val="2"/>
      </rPr>
      <t>Utiliza animación y sonido para involucrar a los niños en el proceso de aprendizaje.</t>
    </r>
  </si>
  <si>
    <r>
      <rPr>
        <u/>
        <sz val="10"/>
        <color rgb="FF0000FF"/>
        <rFont val="Arial"/>
        <family val="2"/>
      </rPr>
      <t>https://www.starfall.com/h/</t>
    </r>
  </si>
  <si>
    <r>
      <rPr>
        <b/>
        <sz val="10"/>
        <color rgb="FF000000"/>
        <rFont val="Arial"/>
        <family val="2"/>
      </rPr>
      <t>ELA (Artes del idioma inglés, incluye lectura)</t>
    </r>
  </si>
  <si>
    <r>
      <rPr>
        <sz val="10"/>
        <color rgb="FF000000"/>
        <rFont val="Arial"/>
        <family val="2"/>
      </rPr>
      <t>PK-9</t>
    </r>
  </si>
  <si>
    <r>
      <rPr>
        <sz val="10"/>
        <color rgb="FF000000"/>
        <rFont val="Arial"/>
        <family val="2"/>
      </rPr>
      <t>Los estudiantes ya tienen cuenta a través de No Red Ink a través de su clase de inglés.</t>
    </r>
    <r>
      <rPr>
        <sz val="10"/>
        <color rgb="FF000000"/>
        <rFont val="Arial"/>
        <family val="2"/>
      </rPr>
      <t xml:space="preserve">  </t>
    </r>
    <r>
      <rPr>
        <sz val="10"/>
        <color rgb="FF000000"/>
        <rFont val="Arial"/>
        <family val="2"/>
      </rPr>
      <t>Pueden practicar habilidades gramaticales y de escritura.</t>
    </r>
  </si>
  <si>
    <r>
      <rPr>
        <u/>
        <sz val="10"/>
        <color rgb="FF0000FF"/>
        <rFont val="Arial"/>
        <family val="2"/>
      </rPr>
      <t>noredink.com</t>
    </r>
  </si>
  <si>
    <r>
      <rPr>
        <sz val="10"/>
        <color rgb="FF000000"/>
        <rFont val="Arial"/>
        <family val="2"/>
      </rPr>
      <t>Proyectos gratuitos día a día para mantener a los niños leyendo, pensando y creciendo.</t>
    </r>
  </si>
  <si>
    <r>
      <rPr>
        <u/>
        <sz val="10"/>
        <color rgb="FF0000FF"/>
        <rFont val="Arial"/>
        <family val="2"/>
      </rPr>
      <t>https://www.scholastic.com/teachers/teaching-tools/articles/resources/scholastic-learn-at-home--free-resources-for-school-closures.html#</t>
    </r>
  </si>
  <si>
    <r>
      <rPr>
        <sz val="10"/>
        <color rgb="FF000000"/>
        <rFont val="Arial"/>
        <family val="2"/>
      </rPr>
      <t>PK-2</t>
    </r>
  </si>
  <si>
    <r>
      <rPr>
        <sz val="10"/>
        <color rgb="FF000000"/>
        <rFont val="Arial"/>
        <family val="2"/>
      </rPr>
      <t>La revista Scope se puede descargar con acceso y hojas de trabajo</t>
    </r>
  </si>
  <si>
    <r>
      <rPr>
        <sz val="10"/>
        <color rgb="FF000000"/>
        <rFont val="Arial"/>
        <family val="2"/>
      </rPr>
      <t>Letterland (Fonética / Alfabetización temprana) está poniendo a disposición recursos digitales para su uso en el hogar mientras las escuelas están cerradas.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La aplicación es GRATUITA por tiempo limitado.</t>
    </r>
  </si>
  <si>
    <r>
      <rPr>
        <u/>
        <sz val="10"/>
        <color rgb="FF0000FF"/>
        <rFont val="Arial"/>
        <family val="2"/>
      </rPr>
      <t>https://apps.apple.com/us/developer/letterland/id875909724</t>
    </r>
  </si>
  <si>
    <r>
      <rPr>
        <u/>
        <sz val="10"/>
        <color rgb="FF0000FF"/>
        <rFont val="Arial"/>
        <family val="2"/>
      </rPr>
      <t>https://scope.scholastic.com/</t>
    </r>
  </si>
  <si>
    <r>
      <rPr>
        <sz val="10"/>
        <color rgb="FF000000"/>
        <rFont val="Arial"/>
        <family val="2"/>
      </rPr>
      <t>Acceda a miles de materiales de lectura atractivos y nivelados.</t>
    </r>
  </si>
  <si>
    <r>
      <rPr>
        <u/>
        <sz val="10"/>
        <color rgb="FF0000FF"/>
        <rFont val="Arial"/>
        <family val="2"/>
      </rPr>
      <t>https://newsela.com/about/distance-learning/</t>
    </r>
  </si>
  <si>
    <r>
      <rPr>
        <sz val="10"/>
        <color rgb="FF3C4043"/>
        <rFont val="Docs-Roboto"/>
        <family val="2"/>
      </rPr>
      <t>ReadWorks es un recurso en línea de pasajes de lectura y planes de lecciones para estudiantes de todos los niveles K-12.</t>
    </r>
  </si>
  <si>
    <r>
      <rPr>
        <u/>
        <sz val="10"/>
        <color rgb="FF0000FF"/>
        <rFont val="Arial"/>
        <family val="2"/>
      </rPr>
      <t>https://www.readworks.org/</t>
    </r>
  </si>
  <si>
    <r>
      <rPr>
        <sz val="10"/>
        <color rgb="FF222222"/>
        <rFont val="Docs-ArialMT"/>
        <family val="2"/>
      </rPr>
      <t>El programa Shurley English para los grados K-8 ofrece un enfoque claro, lógico y concreto de las artes del lenguaje.</t>
    </r>
    <r>
      <rPr>
        <sz val="10"/>
        <color rgb="FF222222"/>
        <rFont val="Docs-ArialMT"/>
        <family val="2"/>
      </rPr>
      <t xml:space="preserve"> </t>
    </r>
    <r>
      <rPr>
        <sz val="10"/>
        <color rgb="FF222222"/>
        <rFont val="Docs-ArialMT"/>
        <family val="2"/>
      </rPr>
      <t>Los estudiantes captan y retienen incluso los conceptos más desafiantes.</t>
    </r>
    <r>
      <rPr>
        <sz val="10"/>
        <color rgb="FF222222"/>
        <rFont val="Docs-ArialMT"/>
        <family val="2"/>
      </rPr>
      <t xml:space="preserve"> </t>
    </r>
    <r>
      <rPr>
        <sz val="10"/>
        <color rgb="FF222222"/>
        <rFont val="Docs-ArialMT"/>
        <family val="2"/>
      </rPr>
      <t>Shurley English utiliza todos los estilos de aprendizaje y proporciona una conexión lógica entre la gramática, las habilidades y la escritura.</t>
    </r>
  </si>
  <si>
    <r>
      <rPr>
        <u/>
        <sz val="10"/>
        <color rgb="FF0000FF"/>
        <rFont val="Arial"/>
        <family val="2"/>
      </rPr>
      <t>https://www.shurley.com/</t>
    </r>
  </si>
  <si>
    <r>
      <rPr>
        <sz val="10"/>
        <color rgb="FF000000"/>
        <rFont val="Arial"/>
        <family val="2"/>
      </rPr>
      <t>Free Rice</t>
    </r>
  </si>
  <si>
    <r>
      <rPr>
        <sz val="10"/>
        <color rgb="FF000000"/>
        <rFont val="Arial"/>
        <family val="2"/>
      </rPr>
      <t>Pk-5</t>
    </r>
  </si>
  <si>
    <r>
      <rPr>
        <sz val="10"/>
        <color rgb="FF000000"/>
        <rFont val="Arial"/>
        <family val="2"/>
      </rPr>
      <t>Desarrollar conocimientos de vocabulario a través de la conciencia de sinónimos.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Niños y adultos pueden combinar palabras y sinónimos.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Por cada respuesta correcta, se agregan 10 granos de arroz a su "tazón".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Esto representa el apoyo financiero para el Programa Mundial de Alimentos.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Mientras juegas, el arroz gratis se ajusta a tu nivel. a través de actividades en línea gratuitas</t>
    </r>
  </si>
  <si>
    <r>
      <rPr>
        <sz val="10"/>
        <color rgb="FF000000"/>
        <rFont val="Arial"/>
        <family val="2"/>
      </rPr>
      <t>Un excelente recurso para niños con discapacidades de aprendizaje como la dislexia.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Este sitio web graba videos gratuitos de narradores y, a veces, actores conocidos como Eva Longoria, que leen libros para niños en voz alta.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Los estudiantes desarrollan sus habilidades de alfabetización siguiendo junto con el texto a medida que la literatura cobra vida.</t>
    </r>
  </si>
  <si>
    <r>
      <rPr>
        <u/>
        <sz val="10"/>
        <color rgb="FF1155CC"/>
        <rFont val="Arial"/>
        <family val="2"/>
      </rPr>
      <t>Freerice.com</t>
    </r>
  </si>
  <si>
    <r>
      <rPr>
        <u/>
        <sz val="10"/>
        <color rgb="FF0000FF"/>
        <rFont val="Arial"/>
        <family val="2"/>
      </rPr>
      <t>https://www.storylineonline.net/</t>
    </r>
  </si>
  <si>
    <r>
      <rPr>
        <sz val="10"/>
        <color rgb="FF000000"/>
        <rFont val="Verdana"/>
        <family val="2"/>
      </rPr>
      <t>Divertidos juegos interactivos de ortografía y vocabulario.</t>
    </r>
    <r>
      <rPr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GRATIS para los próximos 90 días con el código:</t>
    </r>
    <r>
      <rPr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VSCfree90</t>
    </r>
  </si>
  <si>
    <r>
      <rPr>
        <b/>
        <sz val="10"/>
        <color rgb="FF000000"/>
        <rFont val="Arial"/>
        <family val="2"/>
      </rPr>
      <t>Ciencias</t>
    </r>
  </si>
  <si>
    <r>
      <rPr>
        <u/>
        <sz val="10"/>
        <color rgb="FF0000FF"/>
        <rFont val="Arial"/>
        <family val="2"/>
      </rPr>
      <t>https://www.spellingcity.com</t>
    </r>
  </si>
  <si>
    <r>
      <rPr>
        <sz val="10"/>
        <color rgb="FF222222"/>
        <rFont val="Arial"/>
        <family val="2"/>
      </rPr>
      <t>Soporte de escritura a mano y teclado.</t>
    </r>
  </si>
  <si>
    <r>
      <rPr>
        <sz val="10"/>
        <color rgb="FF000000"/>
        <rFont val="Arial"/>
        <family val="2"/>
      </rPr>
      <t>Simulaciones y laboratorios virtuales para temas de biología que incluyen evolución, ecología y energía celular.</t>
    </r>
  </si>
  <si>
    <r>
      <rPr>
        <u/>
        <sz val="10"/>
        <color rgb="FF0000FF"/>
        <rFont val="Arial"/>
        <family val="2"/>
      </rPr>
      <t>https://www.lwtears.com/</t>
    </r>
  </si>
  <si>
    <r>
      <rPr>
        <u/>
        <sz val="10"/>
        <color rgb="FF0000FF"/>
        <rFont val="Arial"/>
        <family val="2"/>
      </rPr>
      <t>www.biologysimulations.com</t>
    </r>
  </si>
  <si>
    <r>
      <rPr>
        <sz val="10"/>
        <color rgb="FF000000"/>
        <rFont val="Arial"/>
        <family val="2"/>
      </rPr>
      <t>Plan de estudios de ciencias digitales de Digital Science con lecciones prácticas.</t>
    </r>
  </si>
  <si>
    <r>
      <rPr>
        <u/>
        <sz val="10"/>
        <color rgb="FF0000FF"/>
        <rFont val="Arial"/>
        <family val="2"/>
      </rPr>
      <t>https://stemscopes.com/resources/stemscopes_online_access_during_covid_19_school_closings.pdf?utm_source=All+STEMscopes+Users+March+2020&amp;utm_campaign=7553a915d4-EMAIL_CAMPAIGN_2020_03_10_04_50&amp;utm_medium=email&amp;utm_term=0_983a091b45-7553a915d4-382976285</t>
    </r>
  </si>
  <si>
    <r>
      <rPr>
        <sz val="10"/>
        <color rgb="FF000000"/>
        <rFont val="Arial"/>
        <family val="2"/>
      </rPr>
      <t>Collisions Chemistry</t>
    </r>
  </si>
  <si>
    <r>
      <rPr>
        <sz val="10"/>
        <color rgb="FF222222"/>
        <rFont val="Arial"/>
        <family val="2"/>
      </rPr>
      <t>Collisions es un sistema de juegos digitales, basado en las reglas de la química, que se puede utilizar para introducir, enseñar y revisar conceptos clave en química.</t>
    </r>
  </si>
  <si>
    <r>
      <rPr>
        <u/>
        <sz val="10"/>
        <color rgb="FF0000FF"/>
        <rFont val="Arial"/>
        <family val="2"/>
      </rPr>
      <t>https://www.playmadagames.com/</t>
    </r>
  </si>
  <si>
    <r>
      <rPr>
        <sz val="10"/>
        <color rgb="FF000000"/>
        <rFont val="Arial"/>
        <family val="2"/>
      </rPr>
      <t>Lesson on Mystery Science son mini lecciones breves que son completamente digitales e incluyen una actividad.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Todas las actividades están diseñadas para usar suministros simples que probablemente ya tenga en casa.</t>
    </r>
  </si>
  <si>
    <r>
      <rPr>
        <sz val="10"/>
        <color rgb="FF000000"/>
        <rFont val="Arial"/>
        <family val="2"/>
      </rPr>
      <t>Todas las edades</t>
    </r>
  </si>
  <si>
    <r>
      <rPr>
        <u/>
        <sz val="10"/>
        <color rgb="FF0000FF"/>
        <rFont val="Arial"/>
        <family val="2"/>
      </rPr>
      <t>https://mysteryscience.com/school-closure-planning</t>
    </r>
  </si>
  <si>
    <r>
      <rPr>
        <sz val="10"/>
        <color rgb="FF000000"/>
        <rFont val="Arial"/>
        <family val="2"/>
      </rPr>
      <t>Creamos herramientas y experiencias que lo ayudan a convertirse en un explorador activo: cientos de exhibiciones para explorar por sí mismo, un sitio web con más de 35,000 páginas de contenido, proyecciones de películas, arte nocturno y mucho más.</t>
    </r>
  </si>
  <si>
    <r>
      <rPr>
        <u/>
        <sz val="10"/>
        <color rgb="FF0000FF"/>
        <rFont val="Arial"/>
        <family val="2"/>
      </rPr>
      <t>https://www.exploratorium.edu/explore</t>
    </r>
  </si>
  <si>
    <r>
      <rPr>
        <b/>
        <sz val="10"/>
        <color rgb="FF000000"/>
        <rFont val="Arial"/>
        <family val="2"/>
      </rPr>
      <t>Estudios</t>
    </r>
    <r>
      <rPr>
        <sz val="10"/>
        <color theme="1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Sociales</t>
    </r>
  </si>
  <si>
    <r>
      <rPr>
        <sz val="10"/>
        <color rgb="FF000000"/>
        <rFont val="Arial"/>
        <family val="2"/>
      </rPr>
      <t>Google Arts &amp; Culture se unió a más de 500 museos / galerías de todo el mundo para ofrecer a todos visitas virtuales y exhibiciones en línea de algunos de los museos más famosos del mundo.</t>
    </r>
  </si>
  <si>
    <r>
      <rPr>
        <u/>
        <sz val="10"/>
        <color rgb="FF0000FF"/>
        <rFont val="Arial"/>
        <family val="2"/>
      </rPr>
      <t>https://www.msn.com/en-us/travel/travel-trivia/stuck-at-home-these-12-famous-museums-offer-virtual-tours-you-can-take-on-your-couch-video/ar-BB119nm6?li=BBnbfcL&amp;fbclid=IwAR0_OBJH7lSyTN3ug_MsOeFnNgB1orTa9OBgilKJ7dhnwlVvHEsptuKkj1c</t>
    </r>
  </si>
  <si>
    <r>
      <rPr>
        <sz val="10"/>
        <color rgb="FF000000"/>
        <rFont val="Arial"/>
        <family val="2"/>
      </rPr>
      <t>Academy4SC es una serie de videos sobre diversos temas de psicología, retórica, lógica, razonamiento y economía.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Cada video viene con una explicación del tema, así como un plan de lección.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Nuevos videos se agregan con frecuencia</t>
    </r>
  </si>
  <si>
    <r>
      <rPr>
        <u/>
        <sz val="10"/>
        <color rgb="FF0000FF"/>
        <rFont val="Arial"/>
        <family val="2"/>
      </rPr>
      <t>https://academy4sc.org/</t>
    </r>
  </si>
  <si>
    <r>
      <rPr>
        <sz val="10"/>
        <color rgb="FF000000"/>
        <rFont val="Arial"/>
        <family val="2"/>
      </rPr>
      <t>Fundación Educativa AFSA</t>
    </r>
  </si>
  <si>
    <r>
      <rPr>
        <b/>
        <sz val="10"/>
        <color rgb="FF000000"/>
        <rFont val="Arial"/>
        <family val="2"/>
      </rPr>
      <t>Actividad Física y Apoyo Socioemocional</t>
    </r>
  </si>
  <si>
    <r>
      <rPr>
        <sz val="10"/>
        <color rgb="FF000000"/>
        <rFont val="Arial"/>
        <family val="2"/>
      </rPr>
      <t>La AFSA Education Foundation es una organización sin fines de lucro enfocada en educar a los consumidores de todas las edades sobre conceptos de finanzas personales y administración responsable del dinero.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Ofrecemos un curso gratuito de finanzas personales, MoneySKILL, al que se puede acceder completamente en línea para estudiantes de secundaria y superiores.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El curso es totalmente personalizable e incluye 37 módulos disponibles en inglés y español que abordan temas como el presupuesto, el ahorro, la inversión y más.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Los educadores (incluidos los padres) pueden visitar nuestro sitio web para ver una demostración y completar un breve formulario de registro para acceder al contenido completo del curso.</t>
    </r>
  </si>
  <si>
    <r>
      <rPr>
        <b/>
        <sz val="10"/>
        <color rgb="FF000000"/>
        <rFont val="Arial"/>
        <family val="2"/>
      </rPr>
      <t>Acceso a los libros</t>
    </r>
  </si>
  <si>
    <r>
      <rPr>
        <sz val="10"/>
        <color rgb="FF333333"/>
        <rFont val="Arial"/>
        <family val="2"/>
      </rPr>
      <t>GoNoodle® atrae a los niños con videos de movimiento y atención creados por expertos en desarrollo infantil.</t>
    </r>
    <r>
      <rPr>
        <sz val="10"/>
        <color rgb="FF333333"/>
        <rFont val="Arial"/>
        <family val="2"/>
      </rPr>
      <t xml:space="preserve"> </t>
    </r>
    <r>
      <rPr>
        <sz val="10"/>
        <color rgb="FF333333"/>
        <rFont val="Arial"/>
        <family val="2"/>
      </rPr>
      <t>¡Disponible gratis en la escuela, el hogar y en todas partes donde están los niños!</t>
    </r>
  </si>
  <si>
    <r>
      <rPr>
        <u/>
        <sz val="10"/>
        <color rgb="FF0000FF"/>
        <rFont val="Arial"/>
        <family val="2"/>
      </rPr>
      <t>https://www.gonoodle.com/</t>
    </r>
  </si>
  <si>
    <r>
      <rPr>
        <sz val="10"/>
        <color rgb="FF000000"/>
        <rFont val="Arial"/>
        <family val="2"/>
      </rPr>
      <t>Toda la colección de libros electrónicos de ABDO ahora está disponible para que los estudiantes tengan acceso en casa GRATIS.</t>
    </r>
    <r>
      <rPr>
        <sz val="10"/>
        <color rgb="FF000000"/>
        <rFont val="Arial"/>
        <family val="2"/>
      </rPr>
      <t xml:space="preserve">  </t>
    </r>
    <r>
      <rPr>
        <sz val="10"/>
        <color rgb="FF000000"/>
        <rFont val="Arial"/>
        <family val="2"/>
      </rPr>
      <t>Múltiples géneros disponibles.</t>
    </r>
  </si>
  <si>
    <r>
      <rPr>
        <sz val="9"/>
        <color rgb="FF000000"/>
        <rFont val="Arial"/>
        <family val="2"/>
      </rPr>
      <t>¡Tiempo de pantalla saludable para niños del siglo XXI!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Suscripción GRATUITA DE 2 SEMANAS con actividades de yoga y conciencia para niños</t>
    </r>
  </si>
  <si>
    <r>
      <rPr>
        <u/>
        <sz val="10"/>
        <color rgb="FF1155CC"/>
        <rFont val="Arial"/>
        <family val="2"/>
      </rPr>
      <t>https://abdodigital.com/?tk=7724458A4EE9A73EE8087AC8D237C57C</t>
    </r>
  </si>
  <si>
    <r>
      <rPr>
        <u/>
        <sz val="10"/>
        <color rgb="FF0000FF"/>
        <rFont val="Arial"/>
        <family val="2"/>
      </rPr>
      <t>https://www.cosmickids.com/about/</t>
    </r>
  </si>
  <si>
    <r>
      <rPr>
        <sz val="10"/>
        <color rgb="FF000000"/>
        <rFont val="Arial"/>
        <family val="2"/>
      </rPr>
      <t>¡Durante las próximas semanas, Mindful Schools ofrecerá clases GRATUITAS de concienciación para niños!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Únase a nosotros en línea, para actividades de atención plena, concienciación, lecturas en voz alta, y divirtámonos explorando la concienciación plena juntos.</t>
    </r>
  </si>
  <si>
    <r>
      <rPr>
        <u/>
        <sz val="10"/>
        <color rgb="FF0000FF"/>
        <rFont val="Arial"/>
        <family val="2"/>
      </rPr>
      <t>https://www.mindfulschools.org/free-online-mindfulness-class-for-kids/?utm_source=Mindful+Schools+Newsletter&amp;utm_campaign=7968a81a59-EMAIL_CAMPAIGN_NEWSLETTER_2020_03_18_NONREG&amp;utm_medium=email&amp;utm_term=0_024a46d2a1-7968a81a59-21149675</t>
    </r>
  </si>
  <si>
    <r>
      <rPr>
        <sz val="10"/>
        <color rgb="FF222222"/>
        <rFont val="Arial"/>
        <family val="2"/>
      </rPr>
      <t>Para leer libros digitales y audiolibros desde cualquier dispositivo.</t>
    </r>
    <r>
      <rPr>
        <sz val="10"/>
        <color rgb="FF222222"/>
        <rFont val="Arial"/>
        <family val="2"/>
      </rPr>
      <t xml:space="preserve"> </t>
    </r>
    <r>
      <rPr>
        <sz val="10"/>
        <color rgb="FF222222"/>
        <rFont val="Arial"/>
        <family val="2"/>
      </rPr>
      <t>Cualquier persona con una tarjeta de biblioteca (al menos en cualquier ciudad / estado que use Overdrive) puede acceder a ella.</t>
    </r>
    <r>
      <rPr>
        <sz val="10"/>
        <color rgb="FF222222"/>
        <rFont val="Arial"/>
        <family val="2"/>
      </rPr>
      <t xml:space="preserve"> </t>
    </r>
    <r>
      <rPr>
        <sz val="10"/>
        <color rgb="FF222222"/>
        <rFont val="Arial"/>
        <family val="2"/>
      </rPr>
      <t>La aplicación siempre es GRATUITA.</t>
    </r>
  </si>
  <si>
    <r>
      <rPr>
        <u/>
        <sz val="10"/>
        <color rgb="FF0000FF"/>
        <rFont val="Arial"/>
        <family val="2"/>
      </rPr>
      <t>https://www.overdrive.com/apps/libby/</t>
    </r>
  </si>
  <si>
    <r>
      <rPr>
        <sz val="10"/>
        <color rgb="FF000000"/>
        <rFont val="Arial"/>
        <family val="2"/>
      </rPr>
      <t>Edad 7+</t>
    </r>
  </si>
  <si>
    <r>
      <rPr>
        <sz val="9"/>
        <color rgb="FF000000"/>
        <rFont val="Arial"/>
        <family val="2"/>
      </rPr>
      <t>Estas herramientas se centran específicamente en hacer frente a la ansiedad, la depresión y circunstancias difíciles específicas a través de la meditación, la conexión y otras técnicas.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Aplicación gratis.</t>
    </r>
  </si>
  <si>
    <r>
      <rPr>
        <u/>
        <sz val="10"/>
        <color rgb="FF0000FF"/>
        <rFont val="Arial"/>
        <family val="2"/>
      </rPr>
      <t>https://apps.apple.com/us/app/id571800810?ign-mpt=uo%3D4</t>
    </r>
  </si>
  <si>
    <r>
      <rPr>
        <b/>
        <sz val="10"/>
        <color rgb="FF000000"/>
        <rFont val="Arial"/>
        <family val="2"/>
      </rPr>
      <t>Preparación para ACT</t>
    </r>
  </si>
  <si>
    <r>
      <rPr>
        <sz val="10"/>
        <color rgb="FF000000"/>
        <rFont val="Arial"/>
        <family val="2"/>
      </rPr>
      <t>Prep Factory</t>
    </r>
  </si>
  <si>
    <r>
      <rPr>
        <u/>
        <sz val="10"/>
        <color rgb="FF0000FF"/>
        <rFont val="Arial"/>
        <family val="2"/>
      </rPr>
      <t>https://www.prepfactory.com/</t>
    </r>
  </si>
  <si>
    <r>
      <rPr>
        <sz val="10"/>
        <color rgb="FF222222"/>
        <rFont val="Docs-Roboto"/>
        <family val="2"/>
      </rPr>
      <t>El aprendizaje social y emocional (SEL) es el proceso a través del cual los niños y los adultos adquieren y aplican eficazmente el conocimiento, las actitudes y las habilidades necesarias para comprender y manejar las emociones, establecer y alcanzar metas positivas, sentir y mostrar empatía por los demás, establecer y mantener relaciones positivas.</t>
    </r>
    <r>
      <rPr>
        <sz val="10"/>
        <color rgb="FF222222"/>
        <rFont val="Docs-Roboto"/>
        <family val="2"/>
      </rPr>
      <t xml:space="preserve"> </t>
    </r>
    <r>
      <rPr>
        <sz val="10"/>
        <color rgb="FF222222"/>
        <rFont val="Docs-Roboto"/>
        <family val="2"/>
      </rPr>
      <t>Este sitio GRATUITO tiene numerosas actividades para estudiantes en los grados PK-2.</t>
    </r>
  </si>
  <si>
    <r>
      <rPr>
        <sz val="10"/>
        <color rgb="FF000000"/>
        <rFont val="Arial"/>
        <family val="2"/>
      </rPr>
      <t>Preparación para la prueba de unión</t>
    </r>
  </si>
  <si>
    <r>
      <rPr>
        <sz val="10"/>
        <color rgb="FF000000"/>
        <rFont val="Arial"/>
        <family val="2"/>
      </rPr>
      <t>Exámenes de práctica ACT gratuitos en cada materia</t>
    </r>
  </si>
  <si>
    <r>
      <rPr>
        <u/>
        <sz val="10"/>
        <color rgb="FF0000FF"/>
        <rFont val="Arial"/>
        <family val="2"/>
      </rPr>
      <t>https://docs.google.com/presentation/d/1BALGReH9Yks-AgHTJ_sdLJfS2YnGk-wFxf297iZYFaQ/edit?ts=5e75056f#slide=id.p</t>
    </r>
  </si>
  <si>
    <r>
      <rPr>
        <u/>
        <sz val="10"/>
        <color rgb="FF0000FF"/>
        <rFont val="Arial"/>
        <family val="2"/>
      </rPr>
      <t>https://uniontestprep.com/act/practice-test</t>
    </r>
  </si>
  <si>
    <r>
      <rPr>
        <sz val="10"/>
        <color rgb="FF000000"/>
        <rFont val="Arial"/>
        <family val="2"/>
      </rPr>
      <t>March 2 Success</t>
    </r>
  </si>
  <si>
    <r>
      <rPr>
        <sz val="10"/>
        <color rgb="FF000000"/>
        <rFont val="Arial"/>
        <family val="2"/>
      </rPr>
      <t>Pruebas de práctica gratuitas, tarjetas y otras oportunidades de práctica.</t>
    </r>
  </si>
  <si>
    <r>
      <rPr>
        <u/>
        <sz val="10"/>
        <color rgb="FF0000FF"/>
        <rFont val="Arial"/>
        <family val="2"/>
      </rPr>
      <t>https://www.march2success.com/main/learnmore/collegeprep</t>
    </r>
  </si>
  <si>
    <r>
      <rPr>
        <b/>
        <sz val="10"/>
        <color rgb="FF000000"/>
        <rFont val="Arial"/>
        <family val="2"/>
      </rPr>
      <t>Música</t>
    </r>
  </si>
  <si>
    <r>
      <rPr>
        <u/>
        <sz val="10"/>
        <color rgb="FF0000FF"/>
        <rFont val="Arial"/>
        <family val="2"/>
      </rPr>
      <t>https://docs.google.com/presentation/d/10Z1lMNrDlp6FtlZUzfupyWA-EYcUMcEh4bJD9eNkcKs/edit?ts=5e7503b7#slide=id.g81a18d017e_0_0</t>
    </r>
  </si>
  <si>
    <r>
      <rPr>
        <sz val="10"/>
        <color rgb="FF000000"/>
        <rFont val="Arial"/>
        <family val="2"/>
      </rPr>
      <t>El Happiness Journal es una aplicación sencilla y GRATIS que permite a los usuarios registrar tres experiencias positivas todos los días.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Centrarse en momentos positivos a diario puede aumentar la felicidad.</t>
    </r>
  </si>
  <si>
    <r>
      <rPr>
        <u/>
        <sz val="10"/>
        <color rgb="FF0000FF"/>
        <rFont val="Arial"/>
        <family val="2"/>
      </rPr>
      <t>https://apps.apple.com/us/app/id1242079576?ign-mpt=uo%3D4</t>
    </r>
  </si>
  <si>
    <r>
      <rPr>
        <sz val="10"/>
        <color rgb="FF000000"/>
        <rFont val="Arial"/>
        <family val="2"/>
      </rPr>
      <t>Chrome Music Lab es un sitio web que hace del aprender música algo más accesible a través de experimentos divertidos y prácticos.</t>
    </r>
  </si>
  <si>
    <r>
      <rPr>
        <u/>
        <sz val="10"/>
        <color rgb="FF0000FF"/>
        <rFont val="Arial"/>
        <family val="2"/>
      </rPr>
      <t>https://musiclab.chromeexperiments.com/</t>
    </r>
  </si>
  <si>
    <r>
      <rPr>
        <sz val="10"/>
        <color rgb="FF3C4043"/>
        <rFont val="Docs-Roboto"/>
        <family val="2"/>
      </rPr>
      <t>Lecciones introductorias e intermedias de teoría musical, ejercicios, entrenadores de oídos y calculadoras.</t>
    </r>
  </si>
  <si>
    <r>
      <rPr>
        <u/>
        <sz val="10"/>
        <color rgb="FF0000FF"/>
        <rFont val="Arial"/>
        <family val="2"/>
      </rPr>
      <t>https://www.musictheory.net/</t>
    </r>
  </si>
  <si>
    <r>
      <rPr>
        <b/>
        <sz val="10"/>
        <color rgb="FF000000"/>
        <rFont val="Arial"/>
        <family val="2"/>
      </rPr>
      <t>Lenguaje</t>
    </r>
  </si>
  <si>
    <r>
      <rPr>
        <sz val="10"/>
        <color rgb="FF000000"/>
        <rFont val="Arial"/>
        <family val="2"/>
      </rPr>
      <t>Los estudiantes aprenden y practican inglés (si no es su primer idioma) u otros idiomas.</t>
    </r>
  </si>
  <si>
    <r>
      <rPr>
        <u/>
        <sz val="10"/>
        <color rgb="FF0000FF"/>
        <rFont val="Arial"/>
        <family val="2"/>
      </rPr>
      <t>https://www.duolingo.com/</t>
    </r>
  </si>
  <si>
    <r>
      <rPr>
        <sz val="10"/>
        <color rgb="FF414141"/>
        <rFont val="Arial"/>
        <family val="2"/>
      </rPr>
      <t>Storyline Online, transmite videos con actores célebres que leen libros infantiles junto con ilustraciones creadas de forma creativa</t>
    </r>
  </si>
  <si>
    <r>
      <rPr>
        <sz val="10"/>
        <color rgb="FF000000"/>
        <rFont val="Arial"/>
        <family val="2"/>
      </rPr>
      <t>Juegos que te hacen pensar.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Revise vocabulario, gramática, cultura, estrategias y pragmática con esta aplicación gratuita y divertida.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Recoge monedas y puntos de experiencia para desbloquear nuevos niveles.</t>
    </r>
  </si>
  <si>
    <r>
      <rPr>
        <u/>
        <sz val="10"/>
        <color rgb="FF0000FF"/>
        <rFont val="Arial"/>
        <family val="2"/>
      </rPr>
      <t>www.lingrolearning.com/lingrotogo</t>
    </r>
  </si>
  <si>
    <r>
      <rPr>
        <sz val="10"/>
        <color rgb="FF414141"/>
        <rFont val="Arial"/>
        <family val="2"/>
      </rPr>
      <t>Libros, videos, juegos y canciones entretenidos y educativos para ayudar a los niños pequeños a ser mejores oyentes, aprender lecciones importantes de la vida y sentirse bien consigo mismos.</t>
    </r>
    <r>
      <rPr>
        <sz val="10"/>
        <color rgb="FF414141"/>
        <rFont val="Arial"/>
        <family val="2"/>
      </rPr>
      <t xml:space="preserve"> </t>
    </r>
    <r>
      <rPr>
        <sz val="10"/>
        <color rgb="FF414141"/>
        <rFont val="Arial"/>
        <family val="2"/>
      </rPr>
      <t>Los niños que aprenden estas habilidades crecerán mejor informados para resolver conflictos y tendrán la capacidad de cambiar el mundo.</t>
    </r>
  </si>
  <si>
    <r>
      <rPr>
        <u/>
        <sz val="10"/>
        <color rgb="FF0000FF"/>
        <rFont val="Arial"/>
        <family val="2"/>
      </rPr>
      <t>https://wedolisten.org/Books-and-Lessons</t>
    </r>
  </si>
  <si>
    <r>
      <rPr>
        <b/>
        <sz val="10"/>
        <color rgb="FF000000"/>
        <rFont val="Arial"/>
        <family val="2"/>
      </rPr>
      <t>Socioemocional</t>
    </r>
  </si>
  <si>
    <r>
      <rPr>
        <sz val="10"/>
        <color rgb="FF000000"/>
        <rFont val="Arial"/>
        <family val="2"/>
      </rPr>
      <t>La aplicación móvil HERE está diseñada para ayudar a aliviar rápidamente el estrés y la ansiedad.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Funciona combinando ejercicios interactivos (mirar / deslizar), con respiración, música y / o meditación guiada para estimular la respuesta de relajación y promover el funcionamiento ejecutivo.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Este enfoque tipo juego puede ser utilizado por toda la familia y puede ayudar a calmar el aburrimiento o proporcionar un descanso mental entre las actividades de la escuela en el hogar.</t>
    </r>
  </si>
  <si>
    <r>
      <rPr>
        <u/>
        <sz val="10"/>
        <color rgb="FF0000FF"/>
        <rFont val="Arial"/>
        <family val="2"/>
      </rPr>
      <t>www.hereglobalrelief.org</t>
    </r>
  </si>
  <si>
    <r>
      <rPr>
        <sz val="10"/>
        <color rgb="FF000000"/>
        <rFont val="Arial"/>
        <family val="2"/>
      </rPr>
      <t>ARC Bookshelf es una aplicación móvil disponible en iOS, Android y visible en la web, que proporciona títulos de American Reading at Home especialmente diseñados para una práctica de lectura exitosa.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12 libros electrónicos gratuitos (6 en inglés y 6 en español)</t>
    </r>
  </si>
  <si>
    <r>
      <rPr>
        <u/>
        <sz val="10"/>
        <color rgb="FF0000FF"/>
        <rFont val="Arial"/>
        <family val="2"/>
      </rPr>
      <t>https://www.americanreadingathome.com/bookshelf/</t>
    </r>
  </si>
  <si>
    <r>
      <rPr>
        <b/>
        <sz val="10"/>
        <color rgb="FF000000"/>
        <rFont val="Arial"/>
        <family val="2"/>
      </rPr>
      <t>Español</t>
    </r>
    <r>
      <rPr>
        <b/>
        <sz val="10"/>
        <color rgb="FF00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Recursos</t>
    </r>
  </si>
  <si>
    <r>
      <rPr>
        <sz val="10"/>
        <color rgb="FF000000"/>
        <rFont val="Arial"/>
        <family val="2"/>
      </rPr>
      <t>Más de 2000 recursos gratuitos en español.</t>
    </r>
  </si>
  <si>
    <r>
      <rPr>
        <u/>
        <sz val="10"/>
        <color rgb="FF0000FF"/>
        <rFont val="Arial"/>
        <family val="2"/>
      </rPr>
      <t>https://aprendergratis.es/</t>
    </r>
  </si>
  <si>
    <r>
      <rPr>
        <sz val="10"/>
        <color rgb="FF000000"/>
        <rFont val="Arial"/>
        <family val="2"/>
      </rPr>
      <t>Estudiantes del inglés</t>
    </r>
  </si>
  <si>
    <r>
      <rPr>
        <sz val="10"/>
        <color rgb="FF000000"/>
        <rFont val="Arial"/>
        <family val="2"/>
      </rPr>
      <t>Bamboo Learning ofrece aplicaciones GRATUITAS de voz (habilidades de Alexa) que cubren una variedad de materias académicas, incluidas las matemáticas, comprensión auditiva para ELA y estudios sociales.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Las habilidades de Bamboo Learning Alexa se centran en el aprendizaje divertido, hogareño y familiar, y aseguran la participación de los niños utilizando la naturaleza única de la tecnología de voz que promueve el aprendizaje conversacional activo.</t>
    </r>
  </si>
  <si>
    <r>
      <rPr>
        <u/>
        <sz val="10"/>
        <color rgb="FF0000FF"/>
        <rFont val="Arial"/>
        <family val="2"/>
      </rPr>
      <t>https://bamboolearning.com/resources</t>
    </r>
  </si>
  <si>
    <r>
      <rPr>
        <b/>
        <sz val="10"/>
        <color rgb="FF000000"/>
        <rFont val="Arial"/>
        <family val="2"/>
      </rPr>
      <t>Estudiantes con discapacidades</t>
    </r>
  </si>
  <si>
    <r>
      <rPr>
        <sz val="10"/>
        <color rgb="FF000000"/>
        <rFont val="Arial"/>
        <family val="2"/>
      </rPr>
      <t>Acceso gratuito durante los próximos tres meses a nuestras lecciones de español basadas en música que cubren temas que van desde los días de la semana y las estaciones, hasta los colores y los objetos del aula.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Esto incluye videos musicales, hojas de trabajo y archivos de canciones.</t>
    </r>
  </si>
  <si>
    <r>
      <rPr>
        <u/>
        <sz val="10"/>
        <color rgb="FF0000FF"/>
        <rFont val="Arial"/>
        <family val="2"/>
      </rPr>
      <t>https://bashoandfriends.teachable.com/p/teacher-toolkit-spanish/</t>
    </r>
  </si>
  <si>
    <r>
      <rPr>
        <sz val="10"/>
        <color rgb="FF000000"/>
        <rFont val="Arial"/>
        <family val="2"/>
      </rPr>
      <t>K-6</t>
    </r>
  </si>
  <si>
    <r>
      <rPr>
        <sz val="10"/>
        <color rgb="FF000000"/>
        <rFont val="Arial"/>
        <family val="2"/>
      </rPr>
      <t>Un sitio web incomparable de recursos para necesidades especiales.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Los jóvenes con discapacidades de aprendizaje acceden a miles de hojas de trabajo de nivel primario gratuitas para alfabetización, matemáticas, discriminación visual, manejo del comportamiento y más.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También hay tarjetas de imágenes imprimibles disponibles para promover la comunicación funcional en niños con autismo.</t>
    </r>
  </si>
  <si>
    <r>
      <rPr>
        <u/>
        <sz val="10"/>
        <color rgb="FF0000FF"/>
        <rFont val="Arial"/>
        <family val="2"/>
      </rPr>
      <t>https://do2learn.com/</t>
    </r>
  </si>
  <si>
    <r>
      <rPr>
        <sz val="10"/>
        <color rgb="FF000000"/>
        <rFont val="Arial"/>
        <family val="2"/>
      </rPr>
      <t>Un recurso de comprensión de lectura para estudiantes de primaria y maestros.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Nos centramos en ocho estrategias basadas en la investigación: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Uso de conocimientos previos, hacer conexiones, cuestionar, visualizar, inferir, resumir, evaluar y sintetizar.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Disponible en inglés y español.</t>
    </r>
  </si>
  <si>
    <r>
      <rPr>
        <u/>
        <sz val="10"/>
        <color rgb="FF0000FF"/>
        <rFont val="Arial"/>
        <family val="2"/>
      </rPr>
      <t>https://reading.ecb.org/index.html</t>
    </r>
  </si>
  <si>
    <r>
      <rPr>
        <b/>
        <sz val="10"/>
        <color rgb="FF000000"/>
        <rFont val="Arial"/>
        <family val="2"/>
      </rPr>
      <t>Aprendizaje temprano y niños pequeños</t>
    </r>
  </si>
  <si>
    <r>
      <rPr>
        <sz val="10"/>
        <color rgb="FF000000"/>
        <rFont val="Arial"/>
        <family val="2"/>
      </rPr>
      <t>Niños pequeños</t>
    </r>
  </si>
  <si>
    <r>
      <rPr>
        <sz val="10"/>
        <color rgb="FF000000"/>
        <rFont val="Arial"/>
        <family val="2"/>
      </rPr>
      <t>Mantener ocupados a los niños pequeños puede ser un trabajo de tiempo completo.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Ayudarlos a descubrir cosas nuevas y proporcionarles actividades apropiadas para el desarrollo es una parte tan importante de nuestro papel como padres.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Las siguientes actividades de Montessori para niños pequeños son fáciles y económicas.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GRATIS </t>
    </r>
  </si>
  <si>
    <r>
      <rPr>
        <u/>
        <sz val="10"/>
        <color rgb="FF0000FF"/>
        <rFont val="Arial"/>
        <family val="2"/>
      </rPr>
      <t>https://themomfriend.com/montessori-activities-for-toddlers/</t>
    </r>
  </si>
  <si>
    <r>
      <rPr>
        <sz val="10"/>
        <color rgb="FF000000"/>
        <rFont val="Arial"/>
        <family val="2"/>
      </rPr>
      <t xml:space="preserve">Los niños que luchan con las matemáticas pueden beneficiarse de este sitio web </t>
    </r>
    <r>
      <rPr>
        <b/>
        <sz val="10"/>
        <color rgb="FF000000"/>
        <rFont val="Arial"/>
        <family val="2"/>
      </rPr>
      <t>GRATIS</t>
    </r>
    <r>
      <rPr>
        <sz val="10"/>
        <color rgb="FF000000"/>
        <rFont val="Arial"/>
        <family val="2"/>
      </rPr>
      <t xml:space="preserve"> lleno de lecciones de matemáticas para los grados K-8 fáciles de entender.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Las páginas interactivas ayudan a eliminar la frustración de conceptos difíciles como división, razones, exponentes y gráficos.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Las preguntas prácticas y los juegos divertidos como Countdown brindan a los estudiantes comentarios instantáneos para evitar aprender métodos incorrectos.</t>
    </r>
  </si>
  <si>
    <r>
      <rPr>
        <sz val="10"/>
        <color rgb="FF000000"/>
        <rFont val="Arial"/>
        <family val="2"/>
      </rPr>
      <t>Edades 0-8</t>
    </r>
  </si>
  <si>
    <r>
      <rPr>
        <u/>
        <sz val="10"/>
        <color rgb="FF0000FF"/>
        <rFont val="Arial"/>
        <family val="2"/>
      </rPr>
      <t>http://aaamath.com/</t>
    </r>
  </si>
  <si>
    <r>
      <rPr>
        <sz val="10"/>
        <color rgb="FF0000FF"/>
        <rFont val="Arial"/>
        <family val="2"/>
      </rPr>
      <t>PBIS Kids</t>
    </r>
  </si>
  <si>
    <r>
      <rPr>
        <sz val="10"/>
        <color rgb="FF000000"/>
        <rFont val="Arial"/>
        <family val="2"/>
      </rPr>
      <t>Juegos educativos, historias, videos y más.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GRATIS</t>
    </r>
  </si>
  <si>
    <r>
      <rPr>
        <u/>
        <sz val="10"/>
        <color rgb="FF0000FF"/>
        <rFont val="Arial"/>
        <family val="2"/>
      </rPr>
      <t>https://pbskids.org/</t>
    </r>
  </si>
  <si>
    <r>
      <rPr>
        <sz val="10"/>
        <color rgb="FF000000"/>
        <rFont val="Arial"/>
        <family val="2"/>
      </rPr>
      <t>Este sitio web ofrece noticias fáciles de leer que pueden ayudarlo a aprender a leer, escribir, hablar y comprender el idioma inglés.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Se publican siete nuevas historias cada miércoles, junto con audio, ejercicios, vocabulario, un crucigrama, una búsqueda de palabras y una encuesta.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Escucha cada historia completa o frase por frase.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Si no está suscrito, puede probar algunos artículos y rompecabezas de forma gratuita en nuestra página de Muestra gratis.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Necesitará una suscripción y una contraseña para disfrutar de todas las funciones del sitio.</t>
    </r>
  </si>
  <si>
    <r>
      <rPr>
        <u/>
        <sz val="10"/>
        <color rgb="FF0000FF"/>
        <rFont val="Arial"/>
        <family val="2"/>
      </rPr>
      <t>https://www.newreaderspress.com/news-for-you-online</t>
    </r>
  </si>
  <si>
    <r>
      <rPr>
        <sz val="10"/>
        <color rgb="FF000000"/>
        <rFont val="Arial"/>
        <family val="2"/>
      </rPr>
      <t>Edades 0-6</t>
    </r>
  </si>
  <si>
    <r>
      <rPr>
        <sz val="10"/>
        <color rgb="FF000000"/>
        <rFont val="Arial"/>
        <family val="2"/>
      </rPr>
      <t>Los jóvenes con discapacidades de aprendizaje acceden a miles de hojas de trabajo de nivel primario gratuitas para alfabetización, matemáticas, discriminación visual, manejo del comportamiento y más.</t>
    </r>
    <r>
      <rPr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Arial"/>
        <family val="2"/>
      </rPr>
      <t>También hay tarjetas de imágenes imprimibles disponibles para promover la comunicación funcional en niños con autismo.</t>
    </r>
  </si>
  <si>
    <r>
      <rPr>
        <sz val="10"/>
        <color rgb="FF000000"/>
        <rFont val="Arial"/>
        <family val="2"/>
      </rPr>
      <t>Yoga, historias, hornear y jugar y cantar GRATIS</t>
    </r>
  </si>
  <si>
    <r>
      <rPr>
        <u/>
        <sz val="10"/>
        <color rgb="FF0000FF"/>
        <rFont val="Arial"/>
        <family val="2"/>
      </rPr>
      <t>https://circletimefun.com/</t>
    </r>
  </si>
  <si>
    <r>
      <rPr>
        <sz val="10"/>
        <color rgb="FF000000"/>
        <rFont val="Arial"/>
        <family val="2"/>
      </rPr>
      <t>Este sitio web está dedicado a ayudar a las personas con discapacidades de impresión, especialmente la dislexia.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Desde el jardín de infantes hasta la universidad, los jóvenes con discapacidades de aprendizaje pueden acceder a la biblioteca del sitio web de más de 80,000 audiolibros con VOICEtext.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Libros galardonados, como Caperucita Roja y Alicia en el país de las maravillas, están narrados en voz humana para estimular la comprensión de los estudiantes.</t>
    </r>
  </si>
  <si>
    <r>
      <rPr>
        <u/>
        <sz val="10"/>
        <color rgb="FF0000FF"/>
        <rFont val="Arial"/>
        <family val="2"/>
      </rPr>
      <t>https://learningally.org/Browse-Audiobooks</t>
    </r>
  </si>
  <si>
    <r>
      <rPr>
        <sz val="10"/>
        <color rgb="FF000000"/>
        <rFont val="Arial"/>
        <family val="2"/>
      </rPr>
      <t>Edades 2-4</t>
    </r>
  </si>
  <si>
    <r>
      <rPr>
        <u/>
        <sz val="10"/>
        <color rgb="FF0000FF"/>
        <rFont val="Arial"/>
        <family val="2"/>
      </rPr>
      <t>https://musiclab.chromeexperiments.com/Experiments</t>
    </r>
  </si>
  <si>
    <r>
      <rPr>
        <sz val="10"/>
        <color rgb="FF000000"/>
        <rFont val="Arial"/>
        <family val="2"/>
      </rPr>
      <t>Cocina, aprende y juega con la comida.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Únase a nuestro correo electrónico semanal con inspiración culinaria y deliciosas actividades para ayudarnos a pasar las estancias de COVID19.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Tenemos esto en el bolsillo.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GRATIS</t>
    </r>
  </si>
  <si>
    <r>
      <rPr>
        <u/>
        <sz val="10"/>
        <color rgb="FF0000FF"/>
        <rFont val="Arial"/>
        <family val="2"/>
      </rPr>
      <t>https://foublie.com/corona-and-cooking-with-kids</t>
    </r>
  </si>
  <si>
    <r>
      <rPr>
        <sz val="10"/>
        <color rgb="FF000000"/>
        <rFont val="Arial"/>
        <family val="2"/>
      </rPr>
      <t>Edades 0-4</t>
    </r>
  </si>
  <si>
    <r>
      <rPr>
        <sz val="10"/>
        <color rgb="FF000000"/>
        <rFont val="Arial"/>
        <family val="2"/>
      </rPr>
      <t>Somos un grupo de terapeutas físicos y ocupacionales basados en la escuela que brindan servicios a niños de 21 años en el centro y oeste de Nebraska.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Esta página sirve como un recurso para padres para actividades e ideas motoras en el hogar.</t>
    </r>
  </si>
  <si>
    <r>
      <rPr>
        <u/>
        <sz val="10"/>
        <color rgb="FF0000FF"/>
        <rFont val="Arial"/>
        <family val="2"/>
      </rPr>
      <t>https://www.facebook.com/Motor-Matters-100993918215012/</t>
    </r>
  </si>
  <si>
    <r>
      <rPr>
        <sz val="10"/>
        <color rgb="FF000000"/>
        <rFont val="Arial"/>
        <family val="2"/>
      </rPr>
      <t>El estilo de vida sensorial se dedica a compartir ideas de juego basadas en evidencia y recursos para padres que lo ayudarán a sentirse seguro en su crianza y a impulsar el desarrollo de su hijo.</t>
    </r>
  </si>
  <si>
    <r>
      <rPr>
        <u/>
        <sz val="10"/>
        <color rgb="FF0000FF"/>
        <rFont val="Arial"/>
        <family val="2"/>
      </rPr>
      <t>https://www.sensorylifestyle.com/</t>
    </r>
  </si>
  <si>
    <r>
      <rPr>
        <sz val="10"/>
        <color rgb="FF000000"/>
        <rFont val="Arial"/>
        <family val="2"/>
      </rPr>
      <t>Grados 1-8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</si>
  <si>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** Edad 3+</t>
    </r>
  </si>
  <si>
    <r>
      <rPr>
        <sz val="10"/>
        <color rgb="FF000000"/>
        <rFont val="Arial"/>
        <family val="2"/>
      </rPr>
      <t>Establecido por graduados de Stanford para ejercicios que se adaptan a las necesidades excepcionales de los niños.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Desde primero hasta octavo grado, los estudiantes descubrirán cientos de actividades divertidas de lectura y matemáticas ilustradas por monstruos divertidos.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Los niños comenzarán con una prueba rápida antes de participar en lecciones en video y tomar una evaluación de progreso que aumente la confianza.</t>
    </r>
  </si>
  <si>
    <r>
      <rPr>
        <u/>
        <sz val="10"/>
        <color rgb="FF0000FF"/>
        <rFont val="Arial"/>
        <family val="2"/>
      </rPr>
      <t>https://www.adaptedmind.com/index.php</t>
    </r>
  </si>
  <si>
    <r>
      <rPr>
        <sz val="10"/>
        <color rgb="FF000000"/>
        <rFont val="Arial"/>
        <family val="2"/>
      </rPr>
      <t>Todas las edades</t>
    </r>
  </si>
  <si>
    <r>
      <rPr>
        <sz val="10"/>
        <color rgb="FF000000"/>
        <rFont val="Arial"/>
        <family val="2"/>
      </rPr>
      <t>Este es un centro de videojuegos educativos en línea que ganó el premio Cool Tool Award de la revista EdTech en el 2016.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Hay juegos gratuitos para varios jugadores disponibles para involucrar a los estudiantes en contenido complicado de K-6, desde ortografía hasta álgebra y geografía.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Los niños con discapacidades de aprendizaje pueden competir por los puntajes más altos mientras aumentan su fluidez de hecho.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Además, los maestros o los padres pueden acceder a los informes de seguimiento de datos.</t>
    </r>
  </si>
  <si>
    <r>
      <rPr>
        <u/>
        <sz val="10"/>
        <color rgb="FF0000FF"/>
        <rFont val="Arial"/>
        <family val="2"/>
      </rPr>
      <t>https://www.arcademics.com/</t>
    </r>
  </si>
  <si>
    <r>
      <rPr>
        <sz val="10"/>
        <color rgb="FF000000"/>
        <rFont val="Arial"/>
        <family val="2"/>
      </rPr>
      <t>Edades 1-4</t>
    </r>
  </si>
  <si>
    <r>
      <rPr>
        <sz val="10"/>
        <color rgb="FF000000"/>
        <rFont val="Arial"/>
        <family val="2"/>
      </rPr>
      <t>Si necesita actividades en este momento para ayudarlo en su vida en casa, esto es la MEJOR DE LO MEJOR en actividades de interior de Busy Toddler.</t>
    </r>
  </si>
  <si>
    <r>
      <rPr>
        <u/>
        <sz val="10"/>
        <color rgb="FF0000FF"/>
        <rFont val="Arial"/>
        <family val="2"/>
      </rPr>
      <t>https://busytoddler.com/2020/03/indoor-activities/?fbclid=IwAR0MOg876zWbLzHEx15WZtozF6usqicpiEZlpxw4E4fgzOy2KNvdLElKyCg</t>
    </r>
  </si>
  <si>
    <r>
      <rPr>
        <sz val="9"/>
        <color rgb="FF000000"/>
        <rFont val="Arial"/>
        <family val="2"/>
      </rPr>
      <t>Juegos y actividades para niños con autismo, trastornos de Asperger y procesamiento sensorial</t>
    </r>
  </si>
  <si>
    <r>
      <rPr>
        <u/>
        <sz val="10"/>
        <color rgb="FF0000FF"/>
        <rFont val="Arial"/>
        <family val="2"/>
      </rPr>
      <t>https://lighthouseautismcenter.com/games-activities-children-autism-aspergers-sensory-processing-disorders/</t>
    </r>
  </si>
  <si>
    <r>
      <rPr>
        <sz val="10"/>
        <color rgb="FF000000"/>
        <rFont val="Arial"/>
        <family val="2"/>
      </rPr>
      <t>¿Necesita ayuda para construir una rutina en casa?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¡Mira estas ideas!</t>
    </r>
  </si>
  <si>
    <r>
      <rPr>
        <u/>
        <sz val="10"/>
        <color rgb="FF0000FF"/>
        <rFont val="Arial"/>
        <family val="2"/>
      </rPr>
      <t>https://www.cdc.gov/parents/essentials/structure/building.html</t>
    </r>
  </si>
  <si>
    <r>
      <rPr>
        <sz val="10"/>
        <color rgb="FF000000"/>
        <rFont val="Arial"/>
        <family val="2"/>
      </rPr>
      <t>Destacado en PBS es un sitio web ganador del Premio David M. Rubenstein dedicado a proporcionar actividades basadas en investigaciones que ayudan a los lectores con dificultades.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Hay una extensa biblioteca de lecciones centradas en fluidez, lenguaje oral, conciencia fonémica, comprensión de lectura y otras habilidades de alfabetización.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Los niños también pueden incitar su pasión por la lectura con listas de libros temáticas, como "Young Detectives".</t>
    </r>
  </si>
  <si>
    <r>
      <rPr>
        <u/>
        <sz val="10"/>
        <color rgb="FF0000FF"/>
        <rFont val="Arial"/>
        <family val="2"/>
      </rPr>
      <t>https://www.readingrockets.org/atoz</t>
    </r>
  </si>
  <si>
    <r>
      <rPr>
        <sz val="10"/>
        <color rgb="FF000000"/>
        <rFont val="Arial"/>
        <family val="2"/>
      </rPr>
      <t>Grados 1-8</t>
    </r>
  </si>
  <si>
    <r>
      <rPr>
        <b/>
        <sz val="10"/>
        <color rgb="FF000000"/>
        <rFont val="Arial"/>
        <family val="2"/>
      </rPr>
      <t>Materia:</t>
    </r>
  </si>
  <si>
    <r>
      <rPr>
        <b/>
        <sz val="10"/>
        <color rgb="FF000000"/>
        <rFont val="Arial"/>
        <family val="2"/>
      </rPr>
      <t>Nivel de grado:</t>
    </r>
  </si>
  <si>
    <r>
      <rPr>
        <b/>
        <sz val="10"/>
        <color rgb="FF000000"/>
        <rFont val="Arial"/>
        <family val="2"/>
      </rPr>
      <t>Nombre</t>
    </r>
  </si>
  <si>
    <r>
      <rPr>
        <b/>
        <sz val="10"/>
        <color rgb="FF000000"/>
        <rFont val="Arial"/>
        <family val="2"/>
      </rPr>
      <t>Descripción</t>
    </r>
  </si>
  <si>
    <r>
      <rPr>
        <b/>
        <sz val="10"/>
        <color rgb="FF000000"/>
        <rFont val="Arial"/>
        <family val="2"/>
      </rPr>
      <t>Sitio Web</t>
    </r>
  </si>
  <si>
    <r>
      <rPr>
        <sz val="10"/>
        <color rgb="FF000000"/>
        <rFont val="Arial"/>
        <family val="2"/>
      </rPr>
      <t>K-5</t>
    </r>
  </si>
  <si>
    <r>
      <rPr>
        <sz val="10"/>
        <color rgb="FF000000"/>
        <rFont val="Arial"/>
        <family val="2"/>
      </rPr>
      <t>PK-5</t>
    </r>
  </si>
  <si>
    <r>
      <rPr>
        <sz val="10"/>
        <color rgb="FF000000"/>
        <rFont val="Arial"/>
        <family val="2"/>
      </rPr>
      <t>PK - 2</t>
    </r>
  </si>
  <si>
    <r>
      <rPr>
        <sz val="10"/>
        <color rgb="FF222222"/>
        <rFont val="Arial"/>
        <family val="2"/>
      </rPr>
      <t>Khan Academy Kids es un programa educativo gratuito y galardonado en línea para niños de 2 a 7 años.</t>
    </r>
    <r>
      <rPr>
        <sz val="10"/>
        <color rgb="FF222222"/>
        <rFont val="Arial"/>
        <family val="2"/>
      </rPr>
      <t xml:space="preserve"> </t>
    </r>
    <r>
      <rPr>
        <sz val="10"/>
        <color rgb="FF222222"/>
        <rFont val="Arial"/>
        <family val="2"/>
      </rPr>
      <t>Hace que los niños participen en materias básicas como alfabetización temprana, lectura, escritura, lenguaje y matemáticas, y a la vez fomenta la creatividad y desarrolla habilidades socioemocionales.</t>
    </r>
    <r>
      <rPr>
        <sz val="10"/>
        <color rgb="FF222222"/>
        <rFont val="Arial"/>
        <family val="2"/>
      </rPr>
      <t xml:space="preserve"> </t>
    </r>
    <r>
      <rPr>
        <sz val="10"/>
        <color rgb="FF222222"/>
        <rFont val="Arial"/>
        <family val="2"/>
      </rPr>
      <t>Es apropiado para su edad, personalizado en función de dónde se encuentra su hijo y atractivo.</t>
    </r>
  </si>
  <si>
    <r>
      <rPr>
        <u/>
        <sz val="10"/>
        <color rgb="FF0000FF"/>
        <rFont val="Arial"/>
        <family val="2"/>
      </rPr>
      <t>https://apps.apple.com/us/app/khan-academy-kids/id1378467217</t>
    </r>
  </si>
  <si>
    <r>
      <rPr>
        <sz val="10"/>
        <color rgb="FF222222"/>
        <rFont val="Docs-Roboto"/>
        <family val="2"/>
      </rPr>
      <t>Starfall.com es una herramienta poderosa que proporciona horas y horas de contenido educativo atractivo para niños de preescolar y primaria.</t>
    </r>
    <r>
      <rPr>
        <sz val="10"/>
        <color rgb="FF222222"/>
        <rFont val="Docs-Roboto"/>
        <family val="2"/>
      </rPr>
      <t xml:space="preserve"> </t>
    </r>
    <r>
      <rPr>
        <sz val="10"/>
        <color rgb="FF222222"/>
        <rFont val="Docs-Roboto"/>
        <family val="2"/>
      </rPr>
      <t>Utiliza animación y sonido para involucrar a los niños en el proceso de aprendizaje.</t>
    </r>
  </si>
  <si>
    <r>
      <rPr>
        <u/>
        <sz val="10"/>
        <color rgb="FF0000FF"/>
        <rFont val="Arial"/>
        <family val="2"/>
      </rPr>
      <t>https://www.starfall.com/h/</t>
    </r>
  </si>
  <si>
    <r>
      <rPr>
        <sz val="10"/>
        <color rgb="FF000000"/>
        <rFont val="Arial"/>
        <family val="2"/>
      </rPr>
      <t>PK-2</t>
    </r>
  </si>
  <si>
    <r>
      <rPr>
        <sz val="10"/>
        <color rgb="FF000000"/>
        <rFont val="Docs-Roboto"/>
        <family val="2"/>
      </rPr>
      <t>ReadWorks es un recurso en línea de pasajes de lectura y planes de lecciones para estudiantes de todos los niveles K-12.</t>
    </r>
  </si>
  <si>
    <r>
      <rPr>
        <sz val="10"/>
        <color rgb="FF000000"/>
        <rFont val="Arial"/>
        <family val="2"/>
      </rPr>
      <t>Un excelente recurso para niños con discapacidades de aprendizaje como la dislexia.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Este sitio web graba videos gratuitos de narradores y, a veces, actores conocidos como Eva Longoria, que leen libros para niños en voz alta.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Los estudiantes desarrollan sus habilidades de alfabetización siguiendo junto con el texto a medida que la literatura cobra vida.</t>
    </r>
  </si>
  <si>
    <r>
      <rPr>
        <u/>
        <sz val="10"/>
        <color rgb="FF0000FF"/>
        <rFont val="Arial"/>
        <family val="2"/>
      </rPr>
      <t>https://www.storylineonline.net/</t>
    </r>
  </si>
  <si>
    <r>
      <rPr>
        <sz val="10"/>
        <color rgb="FF000000"/>
        <rFont val="Arial"/>
        <family val="2"/>
      </rPr>
      <t>Pk-5</t>
    </r>
  </si>
  <si>
    <r>
      <rPr>
        <sz val="10"/>
        <color rgb="FF222222"/>
        <rFont val="Roboto"/>
        <family val="2"/>
      </rPr>
      <t>El aprendizaje social y emocional (SEL) es el proceso a través del cual los niños y los adultos adquieren y aplican eficazmente el conocimiento, las actitudes y las habilidades necesarias para comprender y manejar las emociones, establecer y alcanzar metas positivas, sentir y mostrar empatía por los demás, establecer y mantener relaciones positivas.</t>
    </r>
    <r>
      <rPr>
        <sz val="10"/>
        <color rgb="FF222222"/>
        <rFont val="Roboto"/>
        <family val="2"/>
      </rPr>
      <t xml:space="preserve"> </t>
    </r>
    <r>
      <rPr>
        <sz val="10"/>
        <color rgb="FF222222"/>
        <rFont val="Roboto"/>
        <family val="2"/>
      </rPr>
      <t>Este sitio GRATUITO tiene numerosas actividades para estudiantes en los grados PK-2.</t>
    </r>
  </si>
  <si>
    <r>
      <rPr>
        <u/>
        <sz val="10"/>
        <color rgb="FF0000FF"/>
        <rFont val="Arial"/>
        <family val="2"/>
      </rPr>
      <t>https://abdodigital.com/?tk=7724458A4EE9A73EE8087AC8D237C57C</t>
    </r>
  </si>
  <si>
    <r>
      <rPr>
        <sz val="10"/>
        <color rgb="FF000000"/>
        <rFont val="Arial"/>
        <family val="2"/>
      </rPr>
      <t>K-6</t>
    </r>
  </si>
  <si>
    <r>
      <rPr>
        <sz val="10"/>
        <color rgb="FF000000"/>
        <rFont val="Arial"/>
        <family val="2"/>
      </rPr>
      <t>Un recurso de comprensión de lectura para estudiantes de primaria y maestros.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Nos centramos en ocho estrategias basadas en la investigación: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Uso de conocimientos previos, hacer conexiones, cuestionar, visualizar, inferir, resumir, evaluar y sintetizar.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Disponible en inglés y español.</t>
    </r>
  </si>
  <si>
    <r>
      <rPr>
        <u/>
        <sz val="10"/>
        <color rgb="FF0000FF"/>
        <rFont val="Arial"/>
        <family val="2"/>
      </rPr>
      <t>https://reading.ecb.org/index.html</t>
    </r>
  </si>
  <si>
    <r>
      <rPr>
        <i/>
        <sz val="10"/>
        <color rgb="FF000000"/>
        <rFont val="Arial"/>
        <family val="2"/>
      </rPr>
      <t>Este es un centro de videojuegos educativos en línea que ganó el premio Cool Tool Award de la revista EdTech en el 2016.</t>
    </r>
    <r>
      <rPr>
        <i/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Hay juegos gratuitos para varios jugadores disponibles para involucrar a los estudiantes en contenido complicado de K-6, desde ortografía hasta álgebra y geografía.</t>
    </r>
    <r>
      <rPr>
        <i/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Los niños con discapacidades de aprendizaje pueden competir por los puntajes más altos mientras aumentan su fluidez de hecho.</t>
    </r>
    <r>
      <rPr>
        <i/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Además, los maestros o los padres pueden acceder a los informes de seguimiento de datos.</t>
    </r>
  </si>
  <si>
    <r>
      <rPr>
        <sz val="10"/>
        <color rgb="FF000000"/>
        <rFont val="Arial"/>
        <family val="2"/>
      </rPr>
      <t>K-12</t>
    </r>
  </si>
  <si>
    <r>
      <rPr>
        <u/>
        <sz val="10"/>
        <color rgb="FF0000FF"/>
        <rFont val="Arial"/>
        <family val="2"/>
      </rPr>
      <t>https://www.ixl.com/</t>
    </r>
  </si>
  <si>
    <r>
      <rPr>
        <sz val="10"/>
        <color rgb="FF000000"/>
        <rFont val="Arial"/>
        <family val="2"/>
      </rPr>
      <t>Todas las edades</t>
    </r>
  </si>
  <si>
    <r>
      <rPr>
        <sz val="10"/>
        <color rgb="FF000000"/>
        <rFont val="Arial"/>
        <family val="2"/>
      </rPr>
      <t>Creamos herramientas y experiencias que lo ayudan a convertirse en un explorador activo: cientos de exhibiciones para explorar por sí mismo, un sitio web con más de 35,000 páginas de contenido, proyecciones de películas, arte nocturno y mucho más.</t>
    </r>
  </si>
  <si>
    <r>
      <rPr>
        <u/>
        <sz val="10"/>
        <color rgb="FF0000FF"/>
        <rFont val="Arial"/>
        <family val="2"/>
      </rPr>
      <t>https://www.exploratorium.edu/explore</t>
    </r>
  </si>
  <si>
    <r>
      <rPr>
        <sz val="10"/>
        <color rgb="FF444444"/>
        <rFont val="Docs-Poppins"/>
        <family val="2"/>
      </rPr>
      <t>Chrome Music Lab es un sitio web que hace del aprender música algo más accesible a través de experimentos divertidos y prácticos.</t>
    </r>
  </si>
  <si>
    <r>
      <rPr>
        <sz val="10"/>
        <color rgb="FF000000"/>
        <rFont val="Arial"/>
        <family val="2"/>
      </rPr>
      <t>Edad 7+</t>
    </r>
  </si>
  <si>
    <r>
      <rPr>
        <u/>
        <sz val="10"/>
        <color rgb="FF0000FF"/>
        <rFont val="Arial"/>
        <family val="2"/>
      </rPr>
      <t>https://do2learn.com/</t>
    </r>
  </si>
  <si>
    <r>
      <rPr>
        <sz val="10"/>
        <color rgb="FF000000"/>
        <rFont val="Arial"/>
        <family val="2"/>
      </rPr>
      <t>Este sitio web está dedicado a ayudar a las personas con discapacidades de impresión, especialmente la dislexia.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Desde el jardín de infantes hasta la universidad, los jóvenes con discapacidades de aprendizaje pueden acceder a la biblioteca del sitio web de más de 80,000 audiolibros con VOICEtext.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Libros galardonados, como Caperucita Roja y Alicia en el país de las maravillas, están narrados en voz humana para estimular la comprensión de los estudiantes.</t>
    </r>
  </si>
  <si>
    <r>
      <rPr>
        <u/>
        <sz val="10"/>
        <color rgb="FF0000FF"/>
        <rFont val="Arial"/>
        <family val="2"/>
      </rPr>
      <t>https://learningally.org/Browse-Audiobooks</t>
    </r>
  </si>
  <si>
    <r>
      <rPr>
        <sz val="10"/>
        <color rgb="FF000000"/>
        <rFont val="Arial"/>
        <family val="2"/>
      </rPr>
      <t>Somos un grupo de terapeutas físicos y ocupacionales basados en la escuela que brindan servicios a niños de 21 años en el centro y oeste de Nebraska.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Esta página sirve como un recurso para padres para actividades e ideas motoras en el hogar.</t>
    </r>
  </si>
  <si>
    <r>
      <rPr>
        <u/>
        <sz val="10"/>
        <color rgb="FF0000FF"/>
        <rFont val="Arial"/>
        <family val="2"/>
      </rPr>
      <t>https://www.facebook.com/Motor-Matters-100993918215012/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</si>
</sst>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\-d"/>
  </numFmts>
  <fonts count="26" x14ac:knownFonts="1"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222222"/>
      <name val="Arial"/>
      <family val="2"/>
    </font>
    <font>
      <sz val="10"/>
      <color rgb="FF222222"/>
      <name val="Roboto"/>
      <family val="2"/>
    </font>
    <font>
      <sz val="10"/>
      <color rgb="FF222222"/>
      <name val="Docs-Roboto"/>
      <family val="2"/>
    </font>
    <font>
      <sz val="10"/>
      <color rgb="FF000000"/>
      <name val="Docs-Roboto"/>
      <family val="2"/>
    </font>
    <font>
      <sz val="10"/>
      <color rgb="FF3C4043"/>
      <name val="Docs-Roboto"/>
      <family val="2"/>
    </font>
    <font>
      <sz val="10"/>
      <color rgb="FF222222"/>
      <name val="Docs-ArialMT"/>
      <family val="2"/>
    </font>
    <font>
      <u/>
      <sz val="10"/>
      <color rgb="FF1155CC"/>
      <name val="Arial"/>
      <family val="2"/>
    </font>
    <font>
      <sz val="10"/>
      <color rgb="FF000000"/>
      <name val="Verdana"/>
      <family val="2"/>
    </font>
    <font>
      <u/>
      <sz val="10"/>
      <color rgb="FF000000"/>
      <name val="Arial"/>
      <family val="2"/>
    </font>
    <font>
      <sz val="10"/>
      <color rgb="FF333333"/>
      <name val="Arial"/>
      <family val="2"/>
    </font>
    <font>
      <sz val="9"/>
      <name val="Arial"/>
      <family val="2"/>
    </font>
    <font>
      <sz val="10"/>
      <color rgb="FF444444"/>
      <name val="Docs-Poppins"/>
      <family val="2"/>
    </font>
    <font>
      <sz val="10"/>
      <color rgb="FF414141"/>
      <name val="Arial"/>
      <family val="2"/>
    </font>
    <font>
      <u/>
      <sz val="9"/>
      <color rgb="FF0000FF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sz val="9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7B7B7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7">
    <xf numFmtId="0" fontId="0" fillId="0" borderId="0" xfId="0" applyFont="1" applyAlignment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/>
    <xf numFmtId="0" fontId="4" fillId="4" borderId="2" xfId="0" applyFont="1" applyFill="1" applyBorder="1" applyAlignment="1">
      <alignment vertical="center" textRotation="90" wrapText="1"/>
    </xf>
    <xf numFmtId="0" fontId="0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/>
    <xf numFmtId="0" fontId="2" fillId="4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168" fontId="0" fillId="3" borderId="2" xfId="0" applyNumberFormat="1" applyFont="1" applyFill="1" applyBorder="1" applyAlignment="1">
      <alignment horizontal="left" vertical="center"/>
    </xf>
    <xf numFmtId="168" fontId="2" fillId="3" borderId="2" xfId="0" applyNumberFormat="1" applyFont="1" applyFill="1" applyBorder="1" applyAlignment="1">
      <alignment horizontal="left"/>
    </xf>
    <xf numFmtId="0" fontId="0" fillId="3" borderId="2" xfId="0" applyFont="1" applyFill="1" applyBorder="1" applyAlignment="1"/>
    <xf numFmtId="0" fontId="7" fillId="3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wrapText="1"/>
    </xf>
    <xf numFmtId="0" fontId="2" fillId="5" borderId="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/>
    <xf numFmtId="0" fontId="6" fillId="5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wrapText="1"/>
    </xf>
    <xf numFmtId="0" fontId="6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/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 vertical="center"/>
    </xf>
    <xf numFmtId="0" fontId="6" fillId="5" borderId="2" xfId="0" applyFont="1" applyFill="1" applyBorder="1" applyAlignment="1">
      <alignment horizontal="left" vertical="center"/>
    </xf>
    <xf numFmtId="168" fontId="0" fillId="5" borderId="2" xfId="0" applyNumberFormat="1" applyFont="1" applyFill="1" applyBorder="1" applyAlignment="1">
      <alignment horizontal="left"/>
    </xf>
    <xf numFmtId="0" fontId="7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/>
    <xf numFmtId="0" fontId="0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wrapText="1"/>
    </xf>
    <xf numFmtId="168" fontId="2" fillId="5" borderId="2" xfId="0" applyNumberFormat="1" applyFont="1" applyFill="1" applyBorder="1" applyAlignment="1">
      <alignment horizontal="left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/>
    <xf numFmtId="0" fontId="2" fillId="5" borderId="2" xfId="0" applyFont="1" applyFill="1" applyBorder="1" applyAlignment="1">
      <alignment wrapText="1"/>
    </xf>
    <xf numFmtId="168" fontId="0" fillId="5" borderId="5" xfId="0" applyNumberFormat="1" applyFont="1" applyFill="1" applyBorder="1" applyAlignment="1">
      <alignment horizontal="left" vertical="center"/>
    </xf>
    <xf numFmtId="168" fontId="0" fillId="5" borderId="2" xfId="0" applyNumberFormat="1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/>
    <xf numFmtId="0" fontId="1" fillId="5" borderId="0" xfId="0" applyFont="1" applyFill="1" applyAlignment="1">
      <alignment wrapText="1"/>
    </xf>
    <xf numFmtId="0" fontId="13" fillId="5" borderId="2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168" fontId="2" fillId="7" borderId="2" xfId="0" applyNumberFormat="1" applyFont="1" applyFill="1" applyBorder="1" applyAlignment="1">
      <alignment horizontal="left"/>
    </xf>
    <xf numFmtId="0" fontId="6" fillId="5" borderId="0" xfId="0" applyFont="1" applyFill="1" applyAlignment="1">
      <alignment vertical="center"/>
    </xf>
    <xf numFmtId="0" fontId="6" fillId="7" borderId="2" xfId="0" applyFont="1" applyFill="1" applyBorder="1" applyAlignment="1"/>
    <xf numFmtId="0" fontId="7" fillId="5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wrapText="1"/>
    </xf>
    <xf numFmtId="0" fontId="0" fillId="7" borderId="2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vertical="center" wrapText="1"/>
    </xf>
    <xf numFmtId="0" fontId="2" fillId="7" borderId="2" xfId="0" applyFont="1" applyFill="1" applyBorder="1" applyAlignment="1"/>
    <xf numFmtId="0" fontId="7" fillId="7" borderId="2" xfId="0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top" wrapText="1"/>
    </xf>
    <xf numFmtId="0" fontId="0" fillId="7" borderId="2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wrapText="1"/>
    </xf>
    <xf numFmtId="0" fontId="6" fillId="7" borderId="2" xfId="0" applyFont="1" applyFill="1" applyBorder="1" applyAlignment="1">
      <alignment vertical="center"/>
    </xf>
    <xf numFmtId="168" fontId="2" fillId="8" borderId="2" xfId="0" applyNumberFormat="1" applyFont="1" applyFill="1" applyBorder="1" applyAlignment="1">
      <alignment horizontal="left"/>
    </xf>
    <xf numFmtId="0" fontId="6" fillId="8" borderId="2" xfId="0" applyFont="1" applyFill="1" applyBorder="1" applyAlignment="1"/>
    <xf numFmtId="0" fontId="0" fillId="8" borderId="2" xfId="0" applyFont="1" applyFill="1" applyBorder="1" applyAlignment="1">
      <alignment horizontal="left" wrapText="1"/>
    </xf>
    <xf numFmtId="0" fontId="6" fillId="8" borderId="2" xfId="0" applyFont="1" applyFill="1" applyBorder="1" applyAlignment="1">
      <alignment horizontal="left" wrapText="1"/>
    </xf>
    <xf numFmtId="0" fontId="15" fillId="8" borderId="2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0" fillId="8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wrapText="1"/>
    </xf>
    <xf numFmtId="0" fontId="2" fillId="9" borderId="2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16" fillId="9" borderId="2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left" vertical="center"/>
    </xf>
    <xf numFmtId="0" fontId="0" fillId="9" borderId="2" xfId="0" applyFont="1" applyFill="1" applyBorder="1" applyAlignment="1">
      <alignment horizontal="left" vertical="center"/>
    </xf>
    <xf numFmtId="0" fontId="15" fillId="10" borderId="2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left" vertical="center"/>
    </xf>
    <xf numFmtId="0" fontId="0" fillId="10" borderId="2" xfId="0" applyFont="1" applyFill="1" applyBorder="1" applyAlignment="1">
      <alignment horizontal="left" wrapText="1"/>
    </xf>
    <xf numFmtId="0" fontId="17" fillId="9" borderId="2" xfId="0" applyFont="1" applyFill="1" applyBorder="1" applyAlignment="1">
      <alignment wrapText="1"/>
    </xf>
    <xf numFmtId="0" fontId="6" fillId="9" borderId="2" xfId="0" applyFont="1" applyFill="1" applyBorder="1" applyAlignment="1">
      <alignment vertical="center"/>
    </xf>
    <xf numFmtId="0" fontId="13" fillId="10" borderId="2" xfId="0" applyFont="1" applyFill="1" applyBorder="1" applyAlignment="1">
      <alignment horizontal="left" vertical="top" wrapText="1"/>
    </xf>
    <xf numFmtId="0" fontId="0" fillId="9" borderId="2" xfId="0" applyFont="1" applyFill="1" applyBorder="1" applyAlignment="1">
      <alignment wrapText="1"/>
    </xf>
    <xf numFmtId="0" fontId="6" fillId="10" borderId="2" xfId="0" applyFont="1" applyFill="1" applyBorder="1" applyAlignment="1">
      <alignment vertical="center"/>
    </xf>
    <xf numFmtId="0" fontId="7" fillId="10" borderId="2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/>
    <xf numFmtId="0" fontId="6" fillId="9" borderId="2" xfId="0" applyFont="1" applyFill="1" applyBorder="1" applyAlignment="1">
      <alignment horizontal="left" vertical="center" wrapText="1"/>
    </xf>
    <xf numFmtId="0" fontId="6" fillId="0" borderId="2" xfId="0" applyFont="1" applyBorder="1" applyAlignment="1"/>
    <xf numFmtId="0" fontId="8" fillId="9" borderId="2" xfId="0" applyFont="1" applyFill="1" applyBorder="1" applyAlignment="1">
      <alignment horizontal="left" wrapText="1"/>
    </xf>
    <xf numFmtId="0" fontId="2" fillId="8" borderId="2" xfId="0" applyFont="1" applyFill="1" applyBorder="1" applyAlignment="1">
      <alignment wrapText="1"/>
    </xf>
    <xf numFmtId="168" fontId="0" fillId="9" borderId="2" xfId="0" applyNumberFormat="1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left" wrapText="1"/>
    </xf>
    <xf numFmtId="0" fontId="6" fillId="3" borderId="2" xfId="0" applyFont="1" applyFill="1" applyBorder="1" applyAlignment="1"/>
    <xf numFmtId="0" fontId="18" fillId="3" borderId="2" xfId="0" applyFont="1" applyFill="1" applyBorder="1" applyAlignment="1">
      <alignment horizontal="left" wrapText="1"/>
    </xf>
    <xf numFmtId="0" fontId="2" fillId="10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/>
    </xf>
    <xf numFmtId="0" fontId="6" fillId="10" borderId="4" xfId="0" applyFont="1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left" wrapText="1"/>
    </xf>
    <xf numFmtId="0" fontId="6" fillId="10" borderId="4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 vertical="center"/>
    </xf>
    <xf numFmtId="0" fontId="6" fillId="10" borderId="2" xfId="0" applyFont="1" applyFill="1" applyBorder="1" applyAlignment="1">
      <alignment horizontal="left" vertical="center"/>
    </xf>
    <xf numFmtId="0" fontId="19" fillId="10" borderId="2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/>
    </xf>
    <xf numFmtId="0" fontId="6" fillId="10" borderId="2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wrapText="1"/>
    </xf>
    <xf numFmtId="0" fontId="6" fillId="10" borderId="2" xfId="0" applyFont="1" applyFill="1" applyBorder="1" applyAlignment="1">
      <alignment vertical="center"/>
    </xf>
    <xf numFmtId="0" fontId="6" fillId="10" borderId="2" xfId="0" applyFont="1" applyFill="1" applyBorder="1" applyAlignment="1"/>
    <xf numFmtId="0" fontId="6" fillId="10" borderId="2" xfId="0" applyFont="1" applyFill="1" applyBorder="1" applyAlignment="1">
      <alignment horizontal="left" vertical="center"/>
    </xf>
    <xf numFmtId="0" fontId="6" fillId="10" borderId="2" xfId="0" applyFont="1" applyFill="1" applyBorder="1" applyAlignment="1">
      <alignment horizontal="left" vertical="top" wrapText="1"/>
    </xf>
    <xf numFmtId="0" fontId="0" fillId="10" borderId="2" xfId="0" applyFont="1" applyFill="1" applyBorder="1" applyAlignment="1">
      <alignment horizontal="left" vertical="center"/>
    </xf>
    <xf numFmtId="0" fontId="17" fillId="10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/>
    </xf>
    <xf numFmtId="0" fontId="6" fillId="10" borderId="2" xfId="0" applyFont="1" applyFill="1" applyBorder="1" applyAlignment="1">
      <alignment horizontal="left" vertical="center" wrapText="1"/>
    </xf>
    <xf numFmtId="0" fontId="0" fillId="10" borderId="2" xfId="0" applyFont="1" applyFill="1" applyBorder="1" applyAlignment="1">
      <alignment wrapText="1"/>
    </xf>
    <xf numFmtId="0" fontId="6" fillId="5" borderId="2" xfId="0" applyFont="1" applyFill="1" applyBorder="1" applyAlignment="1">
      <alignment horizontal="left" vertical="center" wrapText="1"/>
    </xf>
    <xf numFmtId="0" fontId="20" fillId="7" borderId="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/>
    </xf>
    <xf numFmtId="0" fontId="0" fillId="7" borderId="2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left"/>
    </xf>
    <xf numFmtId="0" fontId="6" fillId="8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wrapText="1"/>
    </xf>
    <xf numFmtId="0" fontId="0" fillId="8" borderId="5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wrapText="1"/>
    </xf>
    <xf numFmtId="0" fontId="21" fillId="8" borderId="2" xfId="0" applyFont="1" applyFill="1" applyBorder="1" applyAlignment="1">
      <alignment horizontal="left" vertical="center"/>
    </xf>
    <xf numFmtId="0" fontId="0" fillId="8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horizontal="left" vertical="center"/>
    </xf>
    <xf numFmtId="0" fontId="6" fillId="8" borderId="0" xfId="0" applyFont="1" applyFill="1" applyAlignment="1">
      <alignment vertical="center"/>
    </xf>
    <xf numFmtId="0" fontId="6" fillId="8" borderId="2" xfId="0" applyFont="1" applyFill="1" applyBorder="1" applyAlignment="1">
      <alignment horizontal="left" vertical="center"/>
    </xf>
    <xf numFmtId="0" fontId="0" fillId="7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/>
    </xf>
    <xf numFmtId="0" fontId="6" fillId="8" borderId="2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wrapText="1"/>
    </xf>
    <xf numFmtId="0" fontId="6" fillId="7" borderId="2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wrapText="1"/>
    </xf>
    <xf numFmtId="0" fontId="6" fillId="8" borderId="2" xfId="0" applyFont="1" applyFill="1" applyBorder="1" applyAlignment="1">
      <alignment horizontal="left" vertical="center"/>
    </xf>
    <xf numFmtId="0" fontId="0" fillId="8" borderId="0" xfId="0" applyFont="1" applyFill="1" applyAlignment="1">
      <alignment wrapText="1"/>
    </xf>
    <xf numFmtId="0" fontId="6" fillId="8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/>
    </xf>
    <xf numFmtId="0" fontId="17" fillId="7" borderId="2" xfId="0" applyFont="1" applyFill="1" applyBorder="1" applyAlignment="1">
      <alignment wrapText="1"/>
    </xf>
    <xf numFmtId="0" fontId="20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wrapText="1"/>
    </xf>
    <xf numFmtId="0" fontId="0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0" fillId="4" borderId="0" xfId="0" applyFont="1" applyFill="1" applyAlignment="1">
      <alignment wrapText="1"/>
    </xf>
    <xf numFmtId="0" fontId="6" fillId="4" borderId="2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textRotation="90"/>
    </xf>
    <xf numFmtId="0" fontId="0" fillId="0" borderId="3" xfId="0" applyFont="1" applyBorder="1"/>
    <xf numFmtId="0" fontId="0" fillId="0" borderId="4" xfId="0" applyFont="1" applyBorder="1"/>
    <xf numFmtId="0" fontId="3" fillId="7" borderId="1" xfId="0" applyFont="1" applyFill="1" applyBorder="1" applyAlignment="1">
      <alignment vertical="center" textRotation="90"/>
    </xf>
    <xf numFmtId="0" fontId="3" fillId="8" borderId="1" xfId="0" applyFont="1" applyFill="1" applyBorder="1" applyAlignment="1">
      <alignment horizontal="center" vertical="center" textRotation="90"/>
    </xf>
    <xf numFmtId="0" fontId="3" fillId="10" borderId="1" xfId="0" applyFont="1" applyFill="1" applyBorder="1" applyAlignment="1">
      <alignment vertical="center" textRotation="90"/>
    </xf>
    <xf numFmtId="0" fontId="3" fillId="5" borderId="1" xfId="0" applyFont="1" applyFill="1" applyBorder="1" applyAlignment="1">
      <alignment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3" fillId="9" borderId="1" xfId="0" applyFont="1" applyFill="1" applyBorder="1" applyAlignment="1">
      <alignment horizontal="center" vertical="center" textRotation="90" wrapText="1"/>
    </xf>
    <xf numFmtId="0" fontId="3" fillId="4" borderId="0" xfId="0" applyFont="1" applyFill="1" applyAlignment="1">
      <alignment vertical="center" textRotation="90" wrapText="1"/>
    </xf>
    <xf numFmtId="0" fontId="0" fillId="0" borderId="0" xfId="0" applyFont="1" applyAlignment="1"/>
    <xf numFmtId="0" fontId="1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wrapText="1"/>
    </xf>
    <xf numFmtId="0" fontId="0" fillId="0" borderId="7" xfId="0" applyFont="1" applyBorder="1"/>
    <xf numFmtId="0" fontId="6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textRotation="90" wrapText="1"/>
    </xf>
    <xf numFmtId="0" fontId="1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vertical="center" textRotation="90" wrapText="1"/>
    </xf>
    <xf numFmtId="0" fontId="3" fillId="10" borderId="1" xfId="0" applyFont="1" applyFill="1" applyBorder="1" applyAlignment="1">
      <alignment vertical="center" textRotation="90" wrapText="1"/>
    </xf>
    <xf numFmtId="0" fontId="3" fillId="7" borderId="1" xfId="0" applyFont="1" applyFill="1" applyBorder="1" applyAlignment="1">
      <alignment horizontal="left" vertical="center" textRotation="90" wrapText="1"/>
    </xf>
    <xf numFmtId="0" fontId="3" fillId="5" borderId="1" xfId="0" applyFont="1" applyFill="1" applyBorder="1" applyAlignment="1">
      <alignment vertical="center" textRotation="90" wrapText="1"/>
    </xf>
    <xf numFmtId="0" fontId="3" fillId="8" borderId="1" xfId="0" applyFont="1" applyFill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textRotation="90" wrapText="1"/>
    </xf>
    <xf numFmtId="0" fontId="3" fillId="8" borderId="1" xfId="0" applyFont="1" applyFill="1" applyBorder="1" applyAlignment="1">
      <alignment horizontal="center" vertical="center" textRotation="90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com/url?q=https://apps.apple.com/us/developer/letterland/id875909724&amp;sa=D&amp;ust=1584559725873000&amp;usg=AFQjCNFjeq9_vISrbkZwpW4E7ir345MKoA" TargetMode="External"/><Relationship Id="rId14" Type="http://schemas.openxmlformats.org/officeDocument/2006/relationships/hyperlink" Target="https://www.google.com/url?q=https://newsela.com/about/distance-learning/&amp;sa=D&amp;ust=1584559725933000&amp;usg=AFQjCNH2hrrip8JDXKDViwIVTa1WMslQ9A" TargetMode="External"/><Relationship Id="rId15" Type="http://schemas.openxmlformats.org/officeDocument/2006/relationships/hyperlink" Target="https://www.google.com/url?q=https://www.readworks.org/&amp;sa=D&amp;ust=1584559725982000&amp;usg=AFQjCNFMc0QOy0FOD5qsLXlaf3qY2wYpKg" TargetMode="External"/><Relationship Id="rId16" Type="http://schemas.openxmlformats.org/officeDocument/2006/relationships/hyperlink" Target="https://www.google.com/url?q=https://www.shurley.com/&amp;sa=D&amp;ust=1584559726007000&amp;usg=AFQjCNEIfbLSyn2Se18n35YivK7na4aVMA" TargetMode="External"/><Relationship Id="rId17" Type="http://schemas.openxmlformats.org/officeDocument/2006/relationships/hyperlink" Target="https://www.storylineonline.net/" TargetMode="External"/><Relationship Id="rId18" Type="http://schemas.openxmlformats.org/officeDocument/2006/relationships/hyperlink" Target="https://www.spellingcity.com/" TargetMode="External"/><Relationship Id="rId19" Type="http://schemas.openxmlformats.org/officeDocument/2006/relationships/hyperlink" Target="https://www.lwtears.com/" TargetMode="External"/><Relationship Id="rId50" Type="http://schemas.openxmlformats.org/officeDocument/2006/relationships/hyperlink" Target="https://www.google.com/url?q=https://www.starfall.com/h/&amp;sa=D&amp;ust=1584559726023000&amp;usg=AFQjCNGWf03UHWsoUrUXka6FfCuE1nqmmw" TargetMode="External"/><Relationship Id="rId51" Type="http://schemas.openxmlformats.org/officeDocument/2006/relationships/hyperlink" Target="https://www.storylineonline.net/" TargetMode="External"/><Relationship Id="rId52" Type="http://schemas.openxmlformats.org/officeDocument/2006/relationships/hyperlink" Target="https://www.exploratorium.edu/explore" TargetMode="External"/><Relationship Id="rId53" Type="http://schemas.openxmlformats.org/officeDocument/2006/relationships/hyperlink" Target="https://www.adaptedmind.com/index.php" TargetMode="External"/><Relationship Id="rId54" Type="http://schemas.openxmlformats.org/officeDocument/2006/relationships/hyperlink" Target="https://www.arcademics.com/" TargetMode="External"/><Relationship Id="rId55" Type="http://schemas.openxmlformats.org/officeDocument/2006/relationships/hyperlink" Target="https://learningally.org/Browse-Audiobooks" TargetMode="External"/><Relationship Id="rId56" Type="http://schemas.openxmlformats.org/officeDocument/2006/relationships/hyperlink" Target="https://reading.ecb.org/index.html" TargetMode="External"/><Relationship Id="rId57" Type="http://schemas.openxmlformats.org/officeDocument/2006/relationships/hyperlink" Target="https://musiclab.chromeexperiments.com/Experiments" TargetMode="External"/><Relationship Id="rId58" Type="http://schemas.openxmlformats.org/officeDocument/2006/relationships/hyperlink" Target="https://www.facebook.com/Motor-Matters-100993918215012/" TargetMode="External"/><Relationship Id="rId59" Type="http://schemas.openxmlformats.org/officeDocument/2006/relationships/hyperlink" Target="https://lighthouseautismcenter.com/games-activities-children-autism-aspergers-sensory-processing-disorders/" TargetMode="External"/><Relationship Id="rId40" Type="http://schemas.openxmlformats.org/officeDocument/2006/relationships/hyperlink" Target="https://themomfriend.com/montessori-activities-for-toddlers/" TargetMode="External"/><Relationship Id="rId41" Type="http://schemas.openxmlformats.org/officeDocument/2006/relationships/hyperlink" Target="https://pbskids.org/" TargetMode="External"/><Relationship Id="rId42" Type="http://schemas.openxmlformats.org/officeDocument/2006/relationships/hyperlink" Target="https://circletimefun.com/" TargetMode="External"/><Relationship Id="rId43" Type="http://schemas.openxmlformats.org/officeDocument/2006/relationships/hyperlink" Target="https://foublie.com/corona-and-cooking-with-kids" TargetMode="External"/><Relationship Id="rId44" Type="http://schemas.openxmlformats.org/officeDocument/2006/relationships/hyperlink" Target="https://www.sensorylifestyle.com/" TargetMode="External"/><Relationship Id="rId45" Type="http://schemas.openxmlformats.org/officeDocument/2006/relationships/hyperlink" Target="https://www.google.com/url?q=https://apps.apple.com/us/app/khan-academy-kids/id1378467217&amp;sa=D&amp;ust=1584559725839000&amp;usg=AFQjCNEqrohBMaYsmgG5vMlDtaHWDHRmzA" TargetMode="External"/><Relationship Id="rId46" Type="http://schemas.openxmlformats.org/officeDocument/2006/relationships/hyperlink" Target="https://busytoddler.com/2020/03/indoor-activities/?fbclid=IwAR0MOg876zWbLzHEx15WZtozF6usqicpiEZlpxw4E4fgzOy2KNvdLElKyCg" TargetMode="External"/><Relationship Id="rId47" Type="http://schemas.openxmlformats.org/officeDocument/2006/relationships/hyperlink" Target="https://do2learn.com/" TargetMode="External"/><Relationship Id="rId48" Type="http://schemas.openxmlformats.org/officeDocument/2006/relationships/hyperlink" Target="https://www.readingrockets.org/atoz" TargetMode="External"/><Relationship Id="rId49" Type="http://schemas.openxmlformats.org/officeDocument/2006/relationships/hyperlink" Target="https://www.ixl.com/" TargetMode="External"/><Relationship Id="rId1" Type="http://schemas.openxmlformats.org/officeDocument/2006/relationships/hyperlink" Target="https://www.google.com/url?q=http://about.zearn.org&amp;sa=D&amp;ust=1584559726097000&amp;usg=AFQjCNHpXiq5iSmlMP4pz_RDqceoDmTe3g" TargetMode="External"/><Relationship Id="rId2" Type="http://schemas.openxmlformats.org/officeDocument/2006/relationships/hyperlink" Target="https://www.google.com/url?q=https://www.coolmathgames.com/&amp;sa=D&amp;ust=1584559725667000&amp;usg=AFQjCNFCE1_6Nlh-UgVmXo4p4VuKgmxAaw" TargetMode="External"/><Relationship Id="rId3" Type="http://schemas.openxmlformats.org/officeDocument/2006/relationships/hyperlink" Target="https://www.ixl.com/" TargetMode="External"/><Relationship Id="rId4" Type="http://schemas.openxmlformats.org/officeDocument/2006/relationships/hyperlink" Target="https://www.google.com/url?q=https://apps.apple.com/us/app/khan-academy-kids/id1378467217&amp;sa=D&amp;ust=1584559725839000&amp;usg=AFQjCNEqrohBMaYsmgG5vMlDtaHWDHRmzA" TargetMode="External"/><Relationship Id="rId5" Type="http://schemas.openxmlformats.org/officeDocument/2006/relationships/hyperlink" Target="https://www.khanacademy.org/math" TargetMode="External"/><Relationship Id="rId6" Type="http://schemas.openxmlformats.org/officeDocument/2006/relationships/hyperlink" Target="https://www.khanacademy.org/math/engageny" TargetMode="External"/><Relationship Id="rId7" Type="http://schemas.openxmlformats.org/officeDocument/2006/relationships/hyperlink" Target="https://www.google.com/url?q=https://www.google.com/url?q=https://www.prodigygame.com/&amp;sa=D&amp;ust=1584027992071000&amp;usg=AFQjCNFpLE7tOwHkA9y2h8Lrq0dSFjHmuw&amp;sa=D&amp;ust=1584559725969000&amp;usg=AFQjCNHu1IFkjONve-nPNVMOTU69caqsUg" TargetMode="External"/><Relationship Id="rId8" Type="http://schemas.openxmlformats.org/officeDocument/2006/relationships/hyperlink" Target="http://mouse.com/redeem" TargetMode="External"/><Relationship Id="rId9" Type="http://schemas.openxmlformats.org/officeDocument/2006/relationships/hyperlink" Target="https://www.ixl.com/" TargetMode="External"/><Relationship Id="rId30" Type="http://schemas.openxmlformats.org/officeDocument/2006/relationships/hyperlink" Target="https://apps.apple.com/us/app/id1242079576?ign-mpt=uo=4" TargetMode="External"/><Relationship Id="rId31" Type="http://schemas.openxmlformats.org/officeDocument/2006/relationships/hyperlink" Target="https://www.google.com/url?q=https://abdodigital.com/?tk=7724458A4EE9A73EE8087AC8D237C57C&amp;sa=D&amp;ust=1584560849666000&amp;usg=AFQjCNE6YXP_jVBzjlul2874mSNHotIFfA" TargetMode="External"/><Relationship Id="rId32" Type="http://schemas.openxmlformats.org/officeDocument/2006/relationships/hyperlink" Target="https://www.google.com/url?q=https://www.storylineonline.net/&amp;sa=D&amp;ust=1584559726030000&amp;usg=AFQjCNFmVBFD2VdAcxQPsN84j9Ib38_XRg" TargetMode="External"/><Relationship Id="rId33" Type="http://schemas.openxmlformats.org/officeDocument/2006/relationships/hyperlink" Target="https://wedolisten.org/Books-and-Lessons" TargetMode="External"/><Relationship Id="rId34" Type="http://schemas.openxmlformats.org/officeDocument/2006/relationships/hyperlink" Target="https://www.google.com/url?q=https://www.overdrive.com/apps/libby/&amp;sa=D&amp;ust=1584559725875000&amp;usg=AFQjCNH32DQaEYGAm44XlBa2o_Fgw3h9lA" TargetMode="External"/><Relationship Id="rId35" Type="http://schemas.openxmlformats.org/officeDocument/2006/relationships/hyperlink" Target="https://www.google.com/url?q=https://www.americanreadingathome.com/bookshelf/&amp;sa=D&amp;ust=1584559725571000&amp;usg=AFQjCNF6byFlxT_ca8eu3jvtkLcVLHTZuQ" TargetMode="External"/><Relationship Id="rId36" Type="http://schemas.openxmlformats.org/officeDocument/2006/relationships/hyperlink" Target="https://www.google.com/url?q=https://aprendergratis.es/&amp;sa=D&amp;ust=1584559725574000&amp;usg=AFQjCNE1N5H3K0GaEaGuZ-Nq8dFCLFmF-w" TargetMode="External"/><Relationship Id="rId37" Type="http://schemas.openxmlformats.org/officeDocument/2006/relationships/hyperlink" Target="https://bamboolearning.com/resources" TargetMode="External"/><Relationship Id="rId38" Type="http://schemas.openxmlformats.org/officeDocument/2006/relationships/hyperlink" Target="https://www.google.com/url?q=https://bashoandfriends.teachable.com/p/teacher-toolkit-spanish/&amp;sa=D&amp;ust=1584559725588000&amp;usg=AFQjCNHpLiuu4I3MySROJSy7NZHiyZMVTg" TargetMode="External"/><Relationship Id="rId39" Type="http://schemas.openxmlformats.org/officeDocument/2006/relationships/hyperlink" Target="https://reading.ecb.org/index.html" TargetMode="External"/><Relationship Id="rId20" Type="http://schemas.openxmlformats.org/officeDocument/2006/relationships/hyperlink" Target="https://www.google.com/url?q=https://www.google.com/url?q=https://stemscopes.com/resources/stemscopes_online_access_during_covid_19_school_closings.pdf?utm_source%3DAll%2BSTEMscopes%2BUsers%2BMarch%2B2020%26utm_campaign%3D7553a915d4-EMAIL_CAMPAIGN_2020_03_10_04_50%26utm_medium%3Demail%26utm_term%3D0_983a091b45-7553a915d4-382976285&amp;sa=D&amp;ust=1584027992082000&amp;usg=AFQjCNEG81FKPb988vghmbErns1ETi0tjg&amp;sa=D&amp;ust=1584559726025000&amp;usg=AFQjCNH5E6aU0WMixcW7z7yL5tSKxoBFpQ" TargetMode="External"/><Relationship Id="rId21" Type="http://schemas.openxmlformats.org/officeDocument/2006/relationships/hyperlink" Target="https://mysteryscience.com/school-closure-planning" TargetMode="External"/><Relationship Id="rId22" Type="http://schemas.openxmlformats.org/officeDocument/2006/relationships/hyperlink" Target="https://www.exploratorium.edu/explore" TargetMode="External"/><Relationship Id="rId23" Type="http://schemas.openxmlformats.org/officeDocument/2006/relationships/hyperlink" Target="https://www.google.com/url?q=https://www.msn.com/en-us/travel/travel-trivia/stuck-at-home-these-12-famous-museums-offer-virtual-tours-you-can-take-on-your-couch-video/ar-BB119nm6?li=BBnbfcL&amp;fbclid=IwAR0_OBJH7lSyTN3ug_MsOeFnNgB1orTa9OBgilKJ7dhnwlVvHEsptuKkj1c&amp;sa=D&amp;ust=1584560849663000&amp;usg=AFQjCNGtyuJqoUUk3u8EsCzYbt1rWX2sug" TargetMode="External"/><Relationship Id="rId24" Type="http://schemas.openxmlformats.org/officeDocument/2006/relationships/hyperlink" Target="https://www.google.com/url?q=https://www.gonoodle.com/&amp;sa=D&amp;ust=1584559725792000&amp;usg=AFQjCNFTDGsPGrzvCQoyaLMaxIrlA8V3jQ" TargetMode="External"/><Relationship Id="rId25" Type="http://schemas.openxmlformats.org/officeDocument/2006/relationships/hyperlink" Target="https://www.cosmickids.com/about/" TargetMode="External"/><Relationship Id="rId26" Type="http://schemas.openxmlformats.org/officeDocument/2006/relationships/hyperlink" Target="https://www.mindfulschools.org/free-online-mindfulness-class-for-kids/?utm_source=Mindful+Schools+Newsletter&amp;utm_campaign=7968a81a59-EMAIL_CAMPAIGN_NEWSLETTER_2020_03_18_NONREG&amp;utm_medium=email&amp;utm_term=0_024a46d2a1-7968a81a59-21149675" TargetMode="External"/><Relationship Id="rId27" Type="http://schemas.openxmlformats.org/officeDocument/2006/relationships/hyperlink" Target="https://apps.apple.com/us/app/id571800810?ign-mpt=uo=4" TargetMode="External"/><Relationship Id="rId28" Type="http://schemas.openxmlformats.org/officeDocument/2006/relationships/hyperlink" Target="https://docs.google.com/presentation/d/1BALGReH9Yks-AgHTJ_sdLJfS2YnGk-wFxf297iZYFaQ/edit?ts=5e75056f" TargetMode="External"/><Relationship Id="rId29" Type="http://schemas.openxmlformats.org/officeDocument/2006/relationships/hyperlink" Target="https://docs.google.com/presentation/d/10Z1lMNrDlp6FtlZUzfupyWA-EYcUMcEh4bJD9eNkcKs/edit?ts=5e7503b7" TargetMode="External"/><Relationship Id="rId60" Type="http://schemas.openxmlformats.org/officeDocument/2006/relationships/hyperlink" Target="https://www.cdc.gov/parents/essentials/structure/building.html" TargetMode="External"/><Relationship Id="rId10" Type="http://schemas.openxmlformats.org/officeDocument/2006/relationships/hyperlink" Target="https://www.google.com/url?q=https://www.starfall.com/h/&amp;sa=D&amp;ust=1584559726023000&amp;usg=AFQjCNGWf03UHWsoUrUXka6FfCuE1nqmmw" TargetMode="External"/><Relationship Id="rId11" Type="http://schemas.openxmlformats.org/officeDocument/2006/relationships/hyperlink" Target="https://www.google.com/url?q=https://apps.apple.com/us/app/khan-academy-kids/id1378467217&amp;sa=D&amp;ust=1584559725839000&amp;usg=AFQjCNEqrohBMaYsmgG5vMlDtaHWDHRmzA" TargetMode="External"/><Relationship Id="rId12" Type="http://schemas.openxmlformats.org/officeDocument/2006/relationships/hyperlink" Target="https://www.scholastic.com/teachers/teaching-tools/articles/resources/scholastic-learn-at-home--free-resources-for-school-closures.html" TargetMode="External"/></Relationships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hyperlink" Target="https://uniontestprep.com/act/practice-test" TargetMode="External"/><Relationship Id="rId21" Type="http://schemas.openxmlformats.org/officeDocument/2006/relationships/hyperlink" Target="https://www.march2success.com/main/learnmore/collegeprep" TargetMode="External"/><Relationship Id="rId22" Type="http://schemas.openxmlformats.org/officeDocument/2006/relationships/hyperlink" Target="https://www.google.com/url?q=https://musiclab.chromeexperiments.com/&amp;sa=D&amp;ust=1584560849720000&amp;usg=AFQjCNG13ErYyUbpn8nUBD9xAu3-bGioAg" TargetMode="External"/><Relationship Id="rId23" Type="http://schemas.openxmlformats.org/officeDocument/2006/relationships/hyperlink" Target="https://www.google.com/url?q=https://www.musictheory.net/&amp;sa=D&amp;ust=1584560849917000&amp;usg=AFQjCNHjxCt1Od3Df8HMi_U55hBeH0ZYIg" TargetMode="External"/><Relationship Id="rId24" Type="http://schemas.openxmlformats.org/officeDocument/2006/relationships/hyperlink" Target="https://www.google.com/url?q=https://www.duolingo.com/&amp;sa=D&amp;ust=1584560849773000&amp;usg=AFQjCNFuHHA-1-UXE6wVdAHgiMabP75jZA" TargetMode="External"/><Relationship Id="rId25" Type="http://schemas.openxmlformats.org/officeDocument/2006/relationships/hyperlink" Target="https://www.google.com/url?q=http://www.lingrolearning.com/lingrotogo&amp;sa=D&amp;ust=1584560849879000&amp;usg=AFQjCNGtVYGdErNWq86Rt9mDogLs3oY6xQ" TargetMode="External"/><Relationship Id="rId26" Type="http://schemas.openxmlformats.org/officeDocument/2006/relationships/hyperlink" Target="https://www.google.com/url?q=http://www.hereglobalrelief.org&amp;sa=D&amp;ust=1584560849831000&amp;usg=AFQjCNGnaJY1aaau1uEQMBE7o1I4PjqogA" TargetMode="External"/><Relationship Id="rId27" Type="http://schemas.openxmlformats.org/officeDocument/2006/relationships/hyperlink" Target="https://apps.apple.com/us/app/id571800810?ign-mpt=uo=4" TargetMode="External"/><Relationship Id="rId28" Type="http://schemas.openxmlformats.org/officeDocument/2006/relationships/hyperlink" Target="https://apps.apple.com/us/app/id1242079576?ign-mpt=uo=4" TargetMode="External"/><Relationship Id="rId29" Type="http://schemas.openxmlformats.org/officeDocument/2006/relationships/hyperlink" Target="https://do2learn.com/" TargetMode="External"/><Relationship Id="rId1" Type="http://schemas.openxmlformats.org/officeDocument/2006/relationships/hyperlink" Target="https://www.google.com/url?q=https://www.google.com/url?q=https://www.ck12.org/student/&amp;sa=D&amp;ust=1584027992028000&amp;usg=AFQjCNH7xJIZb306ftMchbclQ1NMgNgU6Q&amp;sa=D&amp;ust=1584560849722000&amp;usg=AFQjCNE50PbCDViqgN4Y2bUnLVeUvxLMkQ" TargetMode="External"/><Relationship Id="rId2" Type="http://schemas.openxmlformats.org/officeDocument/2006/relationships/hyperlink" Target="https://www.khanacademy.org/math" TargetMode="External"/><Relationship Id="rId3" Type="http://schemas.openxmlformats.org/officeDocument/2006/relationships/hyperlink" Target="https://www.ixl.com/" TargetMode="External"/><Relationship Id="rId4" Type="http://schemas.openxmlformats.org/officeDocument/2006/relationships/hyperlink" Target="https://www.canfigureit.com/" TargetMode="External"/><Relationship Id="rId5" Type="http://schemas.openxmlformats.org/officeDocument/2006/relationships/hyperlink" Target="https://www.google.com/url?q=https://www.coolmath.com/&amp;sa=D&amp;ust=1584560849749000&amp;usg=AFQjCNFjtsoexsZoxaVPKS7iRGgriC7QJw" TargetMode="External"/><Relationship Id="rId30" Type="http://schemas.openxmlformats.org/officeDocument/2006/relationships/hyperlink" Target="https://www.exploratorium.edu/explore" TargetMode="External"/><Relationship Id="rId31" Type="http://schemas.openxmlformats.org/officeDocument/2006/relationships/hyperlink" Target="https://www.ixl.com/" TargetMode="External"/><Relationship Id="rId32" Type="http://schemas.openxmlformats.org/officeDocument/2006/relationships/hyperlink" Target="http://aaamath.com/" TargetMode="External"/><Relationship Id="rId9" Type="http://schemas.openxmlformats.org/officeDocument/2006/relationships/hyperlink" Target="https://www.google.com/url?q=https://newsela.com/about/distance-learning/&amp;sa=D&amp;ust=1584559725933000&amp;usg=AFQjCNH2hrrip8JDXKDViwIVTa1WMslQ9A" TargetMode="External"/><Relationship Id="rId6" Type="http://schemas.openxmlformats.org/officeDocument/2006/relationships/hyperlink" Target="https://gm.greatminds.org/en-us/knowledgeonthego?utm_campaign=Knowledge%20for%20All%20%7C%20Coronavirus%202020&amp;utm_source=hs_email&amp;utm_medium=email&amp;utm_content=84942936&amp;_hsenc=p2ANqtz--mPDh6FIR72m3kd7JH--qo_r6ur727Dx3NaR3MhXtpDDHqWj9zr3gYdGsd_ElV_pkCWu2POnl_HTfKRq7QhiKJvN2HAStdAx9swPK65dnL-nm4dew&amp;_hsmi=84942936" TargetMode="External"/><Relationship Id="rId7" Type="http://schemas.openxmlformats.org/officeDocument/2006/relationships/hyperlink" Target="http://noredink.com/" TargetMode="External"/><Relationship Id="rId8" Type="http://schemas.openxmlformats.org/officeDocument/2006/relationships/hyperlink" Target="https://scope.scholastic.com/" TargetMode="External"/><Relationship Id="rId33" Type="http://schemas.openxmlformats.org/officeDocument/2006/relationships/hyperlink" Target="https://www.newreaderspress.com/news-for-you-online" TargetMode="External"/><Relationship Id="rId34" Type="http://schemas.openxmlformats.org/officeDocument/2006/relationships/hyperlink" Target="https://do2learn.com/" TargetMode="External"/><Relationship Id="rId35" Type="http://schemas.openxmlformats.org/officeDocument/2006/relationships/hyperlink" Target="https://learningally.org/Browse-Audiobooks" TargetMode="External"/><Relationship Id="rId36" Type="http://schemas.openxmlformats.org/officeDocument/2006/relationships/hyperlink" Target="https://musiclab.chromeexperiments.com/Experiments" TargetMode="External"/><Relationship Id="rId10" Type="http://schemas.openxmlformats.org/officeDocument/2006/relationships/hyperlink" Target="https://www.google.com/url?q=https://www.readworks.org/&amp;sa=D&amp;ust=1584559725982000&amp;usg=AFQjCNFMc0QOy0FOD5qsLXlaf3qY2wYpKg" TargetMode="External"/><Relationship Id="rId11" Type="http://schemas.openxmlformats.org/officeDocument/2006/relationships/hyperlink" Target="https://www.google.com/url?q=http://Freerice.com&amp;sa=D&amp;ust=1584560849815000&amp;usg=AFQjCNGvET53BxWb33ir8tywd4DU7rvBUA" TargetMode="External"/><Relationship Id="rId12" Type="http://schemas.openxmlformats.org/officeDocument/2006/relationships/hyperlink" Target="https://www.google.com/url?q=http://www.biologysimulations.com&amp;sa=D&amp;ust=1584560849699000&amp;usg=AFQjCNHY_KX0_rziQnpI7Oi4jQD9EZ_V1g" TargetMode="External"/><Relationship Id="rId13" Type="http://schemas.openxmlformats.org/officeDocument/2006/relationships/hyperlink" Target="https://www.google.com/url?q=https://www.playmadagames.com/&amp;sa=D&amp;ust=1584560849744000&amp;usg=AFQjCNFTjgOxyFR7kFpe8k6yFFJVxe-sKQ" TargetMode="External"/><Relationship Id="rId14" Type="http://schemas.openxmlformats.org/officeDocument/2006/relationships/hyperlink" Target="https://www.exploratorium.edu/explore" TargetMode="External"/><Relationship Id="rId15" Type="http://schemas.openxmlformats.org/officeDocument/2006/relationships/hyperlink" Target="https://www.google.com/url?q=https://www.msn.com/en-us/travel/travel-trivia/stuck-at-home-these-12-famous-museums-offer-virtual-tours-you-can-take-on-your-couch-video/ar-BB119nm6?li=BBnbfcL&amp;fbclid=IwAR0_OBJH7lSyTN3ug_MsOeFnNgB1orTa9OBgilKJ7dhnwlVvHEsptuKkj1c&amp;sa=D&amp;ust=1584560849663000&amp;usg=AFQjCNGtyuJqoUUk3u8EsCzYbt1rWX2sug" TargetMode="External"/><Relationship Id="rId16" Type="http://schemas.openxmlformats.org/officeDocument/2006/relationships/hyperlink" Target="https://www.google.com/url?q=https://academy4sc.org/&amp;sa=D&amp;ust=1584560849667000&amp;usg=AFQjCNGYQr5XRuIHO-ff79gw3DMNrozKEw" TargetMode="External"/><Relationship Id="rId17" Type="http://schemas.openxmlformats.org/officeDocument/2006/relationships/hyperlink" Target="https://www.google.com/url?q=https://abdodigital.com/?tk=7724458A4EE9A73EE8087AC8D237C57C&amp;sa=D&amp;ust=1584560849666000&amp;usg=AFQjCNE6YXP_jVBzjlul2874mSNHotIFfA" TargetMode="External"/><Relationship Id="rId18" Type="http://schemas.openxmlformats.org/officeDocument/2006/relationships/hyperlink" Target="https://www.google.com/url?q=https://www.overdrive.com/apps/libby/&amp;sa=D&amp;ust=1584559725875000&amp;usg=AFQjCNH32DQaEYGAm44XlBa2o_Fgw3h9lA" TargetMode="External"/><Relationship Id="rId19" Type="http://schemas.openxmlformats.org/officeDocument/2006/relationships/hyperlink" Target="https://www.prepfactory.com/" TargetMode="External"/><Relationship Id="rId37" Type="http://schemas.openxmlformats.org/officeDocument/2006/relationships/hyperlink" Target="https://www.facebook.com/Motor-Matters-100993918215012/" TargetMode="External"/><Relationship Id="rId38" Type="http://schemas.openxmlformats.org/officeDocument/2006/relationships/hyperlink" Target="https://www.adaptedmind.com/index.php" TargetMode="External"/><Relationship Id="rId39" Type="http://schemas.openxmlformats.org/officeDocument/2006/relationships/hyperlink" Target="https://www.arcademics.com/" TargetMode="External"/><Relationship Id="rId40" Type="http://schemas.openxmlformats.org/officeDocument/2006/relationships/hyperlink" Target="https://learningally.org/Browse-Audiobooks" TargetMode="External"/><Relationship Id="rId41" Type="http://schemas.openxmlformats.org/officeDocument/2006/relationships/hyperlink" Target="https://www.facebook.com/Motor-Matters-100993918215012/" TargetMode="External"/><Relationship Id="rId42" Type="http://schemas.openxmlformats.org/officeDocument/2006/relationships/hyperlink" Target="https://lighthouseautismcenter.com/games-activities-children-autism-aspergers-sensory-processing-disorders/" TargetMode="External"/><Relationship Id="rId43" Type="http://schemas.openxmlformats.org/officeDocument/2006/relationships/hyperlink" Target="https://www.cdc.gov/parents/essentials/structure/build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E10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5" defaultRowHeight="15.75" customHeight="1" x14ac:dyDescent="0"/>
  <cols>
    <col min="1" max="1" width="9.83203125" customWidth="1"/>
    <col min="2" max="2" width="11.1640625" customWidth="1"/>
    <col min="3" max="3" width="24.5" customWidth="1"/>
    <col min="4" max="4" width="58.1640625" customWidth="1"/>
    <col min="5" max="5" width="59.6640625" customWidth="1"/>
  </cols>
  <sheetData>
    <row r="1" spans="1:5" ht="12">
      <c r="A1" s="3" t="s">
        <v>195</v>
      </c>
      <c r="B1" s="5" t="s">
        <v>196</v>
      </c>
      <c r="C1" s="7" t="s">
        <v>197</v>
      </c>
      <c r="D1" s="9" t="s">
        <v>198</v>
      </c>
      <c r="E1" s="7" t="s">
        <v>199</v>
      </c>
    </row>
    <row r="2" spans="1:5" ht="24">
      <c r="A2" s="203" t="s">
        <v>5</v>
      </c>
      <c r="B2" s="12" t="s">
        <v>200</v>
      </c>
      <c r="C2" s="14" t="str">
        <f>HYPERLINK("about.zearn.org","Zearn Math")</f>
        <v>Zearn Math</v>
      </c>
      <c r="D2" s="15" t="s">
        <v>8</v>
      </c>
      <c r="E2" s="18" t="s">
        <v>9</v>
      </c>
    </row>
    <row r="3" spans="1:5" ht="24">
      <c r="A3" s="204"/>
      <c r="B3" s="12" t="s">
        <v>201</v>
      </c>
      <c r="C3" s="14" t="str">
        <f>HYPERLINK("https://www.coolmathgames.com/","Cool Math Games")</f>
        <v>Cool Math Games</v>
      </c>
      <c r="D3" s="15" t="s">
        <v>13</v>
      </c>
      <c r="E3" s="20" t="s">
        <v>14</v>
      </c>
    </row>
    <row r="4" spans="1:5" ht="48">
      <c r="A4" s="204"/>
      <c r="B4" s="12" t="s">
        <v>7</v>
      </c>
      <c r="C4" s="14" t="str">
        <f>HYPERLINK("https://www.ixl.com/","iXL - Math")</f>
        <v>iXL - Math</v>
      </c>
      <c r="D4" s="15" t="s">
        <v>16</v>
      </c>
      <c r="E4" s="22" t="s">
        <v>17</v>
      </c>
    </row>
    <row r="5" spans="1:5" ht="72">
      <c r="A5" s="204"/>
      <c r="B5" s="12" t="s">
        <v>202</v>
      </c>
      <c r="C5" s="14" t="str">
        <f>HYPERLINK("https://apps.apple.com/us/app/khan-academy-kids/id1378467217","Khan Academy Kids")</f>
        <v>Khan Academy Kids</v>
      </c>
      <c r="D5" s="24" t="s">
        <v>203</v>
      </c>
      <c r="E5" s="18" t="s">
        <v>204</v>
      </c>
    </row>
    <row r="6" spans="1:5" ht="24">
      <c r="A6" s="204"/>
      <c r="B6" s="12" t="s">
        <v>15</v>
      </c>
      <c r="C6" s="14" t="str">
        <f>HYPERLINK("https://www.khanacademy.org/math","Khan Academy")</f>
        <v>Khan Academy</v>
      </c>
      <c r="D6" s="25" t="s">
        <v>18</v>
      </c>
      <c r="E6" s="22" t="s">
        <v>20</v>
      </c>
    </row>
    <row r="7" spans="1:5" ht="12">
      <c r="A7" s="204"/>
      <c r="B7" s="26">
        <v>43895</v>
      </c>
      <c r="C7" s="14" t="str">
        <f>HYPERLINK("https://www.khanacademy.org/math/engagen","Khan Academy- Eureka")</f>
        <v>Khan Academy- Eureka</v>
      </c>
      <c r="D7" s="25" t="s">
        <v>23</v>
      </c>
      <c r="E7" s="22" t="s">
        <v>24</v>
      </c>
    </row>
    <row r="8" spans="1:5" ht="24">
      <c r="A8" s="205"/>
      <c r="B8" s="12" t="s">
        <v>25</v>
      </c>
      <c r="C8" s="14" t="str">
        <f>HYPERLINK("https://www.prodigygame.com/","Prodigy")</f>
        <v>Prodigy</v>
      </c>
      <c r="D8" s="15" t="s">
        <v>26</v>
      </c>
      <c r="E8" s="18" t="s">
        <v>27</v>
      </c>
    </row>
    <row r="9" spans="1:5" ht="52">
      <c r="A9" s="210" t="s">
        <v>30</v>
      </c>
      <c r="B9" s="31" t="s">
        <v>31</v>
      </c>
      <c r="C9" s="34" t="str">
        <f>HYPERLINK("http://mouse.com/redeem. The code is: SCHOOL5260","ABC Mouse")</f>
        <v>ABC Mouse</v>
      </c>
      <c r="D9" s="36" t="s">
        <v>34</v>
      </c>
      <c r="E9" s="37" t="s">
        <v>36</v>
      </c>
    </row>
    <row r="10" spans="1:5" ht="48">
      <c r="A10" s="204"/>
      <c r="B10" s="38" t="s">
        <v>7</v>
      </c>
      <c r="C10" s="40" t="str">
        <f>HYPERLINK("https://www.ixl.com/","iXL - ELA")</f>
        <v>iXL - ELA</v>
      </c>
      <c r="D10" s="41" t="s">
        <v>16</v>
      </c>
      <c r="E10" s="43" t="s">
        <v>17</v>
      </c>
    </row>
    <row r="11" spans="1:5" ht="52">
      <c r="A11" s="204"/>
      <c r="B11" s="38" t="s">
        <v>40</v>
      </c>
      <c r="C11" s="40" t="str">
        <f>HYPERLINK("https://www.starfall.com/h/","Starfall")</f>
        <v>Starfall</v>
      </c>
      <c r="D11" s="44" t="s">
        <v>205</v>
      </c>
      <c r="E11" s="48" t="s">
        <v>206</v>
      </c>
    </row>
    <row r="12" spans="1:5" ht="72">
      <c r="A12" s="204"/>
      <c r="B12" s="38" t="s">
        <v>19</v>
      </c>
      <c r="C12" s="40" t="str">
        <f>HYPERLINK("https://apps.apple.com/us/app/khan-academy-kids/id1378467217","Khan Academy Kids")</f>
        <v>Khan Academy Kids</v>
      </c>
      <c r="D12" s="50" t="s">
        <v>203</v>
      </c>
      <c r="E12" s="48" t="s">
        <v>204</v>
      </c>
    </row>
    <row r="13" spans="1:5" ht="36">
      <c r="A13" s="204"/>
      <c r="B13" s="38" t="s">
        <v>44</v>
      </c>
      <c r="C13" s="40" t="str">
        <f>HYPERLINK("https://www.scholastic.com/teachers/teaching-tools/articles/resources/scholastic-learn-at-home--free-resources-for-school-closures.html#","Scholastic Learn at Home")</f>
        <v>Scholastic Learn at Home</v>
      </c>
      <c r="D13" s="53" t="s">
        <v>47</v>
      </c>
      <c r="E13" s="56" t="s">
        <v>48</v>
      </c>
    </row>
    <row r="14" spans="1:5" ht="36">
      <c r="A14" s="204"/>
      <c r="B14" s="38" t="s">
        <v>207</v>
      </c>
      <c r="C14" s="40" t="str">
        <f>HYPERLINK("https://apps.apple.com/us/developer/letterland/id875909724","Letterland")</f>
        <v>Letterland</v>
      </c>
      <c r="D14" s="41" t="s">
        <v>51</v>
      </c>
      <c r="E14" s="48" t="s">
        <v>52</v>
      </c>
    </row>
    <row r="15" spans="1:5" ht="12">
      <c r="A15" s="204"/>
      <c r="B15" s="59">
        <v>43902</v>
      </c>
      <c r="C15" s="40" t="str">
        <f>HYPERLINK("https://newsela.com/about/distance-learning/","Newsla")</f>
        <v>Newsla</v>
      </c>
      <c r="D15" s="61" t="s">
        <v>54</v>
      </c>
      <c r="E15" s="48" t="s">
        <v>55</v>
      </c>
    </row>
    <row r="16" spans="1:5" ht="26">
      <c r="A16" s="204"/>
      <c r="B16" s="38" t="s">
        <v>7</v>
      </c>
      <c r="C16" s="40" t="str">
        <f>HYPERLINK("https://www.readworks.org/","Read Works")</f>
        <v>Read Works</v>
      </c>
      <c r="D16" s="62" t="s">
        <v>208</v>
      </c>
      <c r="E16" s="48" t="s">
        <v>57</v>
      </c>
    </row>
    <row r="17" spans="1:5" ht="65">
      <c r="A17" s="204"/>
      <c r="B17" s="38" t="s">
        <v>200</v>
      </c>
      <c r="C17" s="40" t="str">
        <f>HYPERLINK("https://www.shurley.com/","Shurley English")</f>
        <v>Shurley English</v>
      </c>
      <c r="D17" s="65" t="s">
        <v>58</v>
      </c>
      <c r="E17" s="67" t="s">
        <v>59</v>
      </c>
    </row>
    <row r="18" spans="1:5" ht="60">
      <c r="A18" s="204"/>
      <c r="B18" s="38" t="s">
        <v>201</v>
      </c>
      <c r="C18" s="40" t="str">
        <f>HYPERLINK("https://www.storylineonline.net/","Storyline Online")</f>
        <v>Storyline Online</v>
      </c>
      <c r="D18" s="69" t="s">
        <v>209</v>
      </c>
      <c r="E18" s="43" t="s">
        <v>210</v>
      </c>
    </row>
    <row r="19" spans="1:5" ht="26">
      <c r="A19" s="204"/>
      <c r="B19" s="38" t="s">
        <v>200</v>
      </c>
      <c r="C19" s="40" t="str">
        <f>HYPERLINK("https://www.spellingcity.com/Create-an-account.html","Spelling City")</f>
        <v>Spelling City</v>
      </c>
      <c r="D19" s="71" t="s">
        <v>66</v>
      </c>
      <c r="E19" s="73" t="s">
        <v>68</v>
      </c>
    </row>
    <row r="20" spans="1:5" ht="12">
      <c r="A20" s="205"/>
      <c r="B20" s="63" t="s">
        <v>211</v>
      </c>
      <c r="C20" s="40" t="str">
        <f>HYPERLINK("https://www.lwtears.com/","Learning Without Tears")</f>
        <v>Learning Without Tears</v>
      </c>
      <c r="D20" s="75" t="s">
        <v>69</v>
      </c>
      <c r="E20" s="43" t="s">
        <v>71</v>
      </c>
    </row>
    <row r="21" spans="1:5" ht="60">
      <c r="A21" s="206" t="s">
        <v>67</v>
      </c>
      <c r="B21" s="77" t="s">
        <v>200</v>
      </c>
      <c r="C21" s="79" t="str">
        <f>HYPERLINK("https://stemscopes.com/resources/stemscopes_online_access_during_covid_19_school_closings.pdf?utm_source=All+STEMscopes+Users+March+2020&amp;utm_campaign=7553a915d4-EMAIL_CAMPAIGN_2020_03_10_04_50&amp;utm_medium=email&amp;utm_term=0_983a091b45-7553a915d4-382976285","STEMscopes")</f>
        <v>STEMscopes</v>
      </c>
      <c r="D21" s="80" t="s">
        <v>73</v>
      </c>
      <c r="E21" s="83" t="s">
        <v>74</v>
      </c>
    </row>
    <row r="22" spans="1:5" ht="48">
      <c r="A22" s="204"/>
      <c r="B22" s="77" t="s">
        <v>200</v>
      </c>
      <c r="C22" s="79" t="str">
        <f>HYPERLINK("https://mysteryscience.com/school-closure-planning","Mystery Science")</f>
        <v>Mystery Science</v>
      </c>
      <c r="D22" s="85" t="s">
        <v>78</v>
      </c>
      <c r="E22" s="87" t="s">
        <v>80</v>
      </c>
    </row>
    <row r="23" spans="1:5" ht="12">
      <c r="A23" s="204"/>
      <c r="B23" s="214" t="s">
        <v>79</v>
      </c>
      <c r="C23" s="215" t="str">
        <f>HYPERLINK("https://www.exploratorium.edu/explore","The Exploratorium")</f>
        <v>The Exploratorium</v>
      </c>
      <c r="D23" s="216" t="s">
        <v>81</v>
      </c>
      <c r="E23" s="218" t="s">
        <v>82</v>
      </c>
    </row>
    <row r="24" spans="1:5" ht="36" customHeight="1">
      <c r="A24" s="205"/>
      <c r="B24" s="205"/>
      <c r="C24" s="205"/>
      <c r="D24" s="217"/>
      <c r="E24" s="205"/>
    </row>
    <row r="25" spans="1:5" ht="12">
      <c r="A25" s="207" t="s">
        <v>83</v>
      </c>
      <c r="B25" s="219" t="s">
        <v>6</v>
      </c>
      <c r="C25" s="220" t="str">
        <f>HYPERLINK("https://www.msn.com/en-us/travel/travel-trivia/stuck-at-home-these-12-famous-museums-offer-virtual-tours-you-can-take-on-your-couch-video/ar-BB119nm6?li=BBnbfcL&amp;fbclid=IwAR0_OBJH7lSyTN3ug_MsOeFnNgB1orTa9OBgilKJ7dhnwlVvHEsptuKkj1c","12 Museum Virtual Tours")</f>
        <v>12 Museum Virtual Tours</v>
      </c>
      <c r="D25" s="221" t="s">
        <v>84</v>
      </c>
      <c r="E25" s="222" t="s">
        <v>85</v>
      </c>
    </row>
    <row r="26" spans="1:5" ht="12">
      <c r="A26" s="204"/>
      <c r="B26" s="204"/>
      <c r="C26" s="204"/>
      <c r="D26" s="204"/>
      <c r="E26" s="204"/>
    </row>
    <row r="27" spans="1:5" ht="12">
      <c r="A27" s="205"/>
      <c r="B27" s="205"/>
      <c r="C27" s="205"/>
      <c r="D27" s="205"/>
      <c r="E27" s="205"/>
    </row>
    <row r="28" spans="1:5" ht="36">
      <c r="A28" s="211" t="s">
        <v>89</v>
      </c>
      <c r="B28" s="96" t="s">
        <v>201</v>
      </c>
      <c r="C28" s="97" t="str">
        <f>HYPERLINK("https://www.gonoodle.com/","Go Noodle")</f>
        <v>Go Noodle</v>
      </c>
      <c r="D28" s="98" t="s">
        <v>92</v>
      </c>
      <c r="E28" s="100" t="s">
        <v>93</v>
      </c>
    </row>
    <row r="29" spans="1:5" ht="22">
      <c r="A29" s="204"/>
      <c r="B29" s="101" t="s">
        <v>201</v>
      </c>
      <c r="C29" s="103" t="str">
        <f>HYPERLINK("https://www.cosmickids.com/about/","Cosmic Kids Yoga")</f>
        <v>Cosmic Kids Yoga</v>
      </c>
      <c r="D29" s="105" t="s">
        <v>95</v>
      </c>
      <c r="E29" s="106" t="s">
        <v>97</v>
      </c>
    </row>
    <row r="30" spans="1:5" ht="48">
      <c r="A30" s="204"/>
      <c r="B30" s="101" t="s">
        <v>201</v>
      </c>
      <c r="C30" s="103" t="str">
        <f>HYPERLINK("https://www.mindfulschools.org/free-online-mindfulness-class-for-kids/?utm_source=Mindful+Schools+Newsletter&amp;utm_campaign=7968a81a59-EMAIL_CAMPAIGN_NEWSLETTER_2020_03_18_NONREG&amp;utm_medium=email&amp;utm_term=0_024a46d2a1-7968a81a59-21149675","Mindfulness Class for Kids")</f>
        <v>Mindfulness Class for Kids</v>
      </c>
      <c r="D30" s="108" t="s">
        <v>98</v>
      </c>
      <c r="E30" s="111" t="s">
        <v>99</v>
      </c>
    </row>
    <row r="31" spans="1:5" ht="33">
      <c r="A31" s="204"/>
      <c r="B31" s="101" t="s">
        <v>102</v>
      </c>
      <c r="C31" s="103" t="str">
        <f>HYPERLINK("https://apps.apple.com/us/app/id571800810?ign-mpt=uo%3D4","Calm")</f>
        <v>Calm</v>
      </c>
      <c r="D31" s="105" t="s">
        <v>103</v>
      </c>
      <c r="E31" s="106" t="s">
        <v>104</v>
      </c>
    </row>
    <row r="32" spans="1:5" ht="91">
      <c r="A32" s="204"/>
      <c r="B32" s="101" t="s">
        <v>207</v>
      </c>
      <c r="C32" s="114" t="str">
        <f>HYPERLINK("https://docs.google.com/presentation/d/1BALGReH9Yks-AgHTJ_sdLJfS2YnGk-wFxf297iZYFaQ/edit?ts=5e75056f#slide=id.p","Social Emotional Stories")</f>
        <v>Social Emotional Stories</v>
      </c>
      <c r="D32" s="116" t="s">
        <v>212</v>
      </c>
      <c r="E32" s="111" t="s">
        <v>111</v>
      </c>
    </row>
    <row r="33" spans="1:5" ht="91">
      <c r="A33" s="204"/>
      <c r="B33" s="118">
        <v>43895</v>
      </c>
      <c r="C33" s="114" t="str">
        <f>HYPERLINK("https://docs.google.com/presentation/d/10Z1lMNrDlp6FtlZUzfupyWA-EYcUMcEh4bJD9eNkcKs/edit?ts=5e7503b7#slide=id.g81a18d017e_0_0","Social Emotional Stories")</f>
        <v>Social Emotional Stories</v>
      </c>
      <c r="D33" s="119" t="s">
        <v>108</v>
      </c>
      <c r="E33" s="111" t="s">
        <v>117</v>
      </c>
    </row>
    <row r="34" spans="1:5" ht="36">
      <c r="A34" s="205"/>
      <c r="B34" s="101" t="s">
        <v>102</v>
      </c>
      <c r="C34" s="114" t="str">
        <f>HYPERLINK("https://apps.apple.com/us/app/id1242079576?ign-mpt=uo%3D4","3 Good Things; A Happiness Journal")</f>
        <v>3 Good Things; A Happiness Journal</v>
      </c>
      <c r="D34" s="108" t="s">
        <v>118</v>
      </c>
      <c r="E34" s="106" t="s">
        <v>119</v>
      </c>
    </row>
    <row r="35" spans="1:5" ht="36">
      <c r="A35" s="208" t="s">
        <v>91</v>
      </c>
      <c r="B35" s="122" t="s">
        <v>7</v>
      </c>
      <c r="C35" s="124" t="str">
        <f>HYPERLINK("https://abdodigital.com/?tk=7724458A4EE9A73EE8087AC8D237C57C","ABDO/abdodigital.com")</f>
        <v>ABDO/abdodigital.com</v>
      </c>
      <c r="D35" s="125" t="s">
        <v>94</v>
      </c>
      <c r="E35" s="127" t="s">
        <v>213</v>
      </c>
    </row>
    <row r="36" spans="1:5" ht="24">
      <c r="A36" s="204"/>
      <c r="B36" s="128" t="s">
        <v>201</v>
      </c>
      <c r="C36" s="129" t="str">
        <f>HYPERLINK("https://www.storylineonline.net/","Storyline Online")</f>
        <v>Storyline Online</v>
      </c>
      <c r="D36" s="130" t="s">
        <v>127</v>
      </c>
      <c r="E36" s="132" t="s">
        <v>210</v>
      </c>
    </row>
    <row r="37" spans="1:5" ht="60">
      <c r="A37" s="204"/>
      <c r="B37" s="128" t="s">
        <v>12</v>
      </c>
      <c r="C37" s="129" t="str">
        <f>HYPERLINK("https://wedolisten.org/Books-and-Lessons","We Do Listen")</f>
        <v>We Do Listen</v>
      </c>
      <c r="D37" s="130" t="s">
        <v>130</v>
      </c>
      <c r="E37" s="134" t="s">
        <v>131</v>
      </c>
    </row>
    <row r="38" spans="1:5" ht="48">
      <c r="A38" s="204"/>
      <c r="B38" s="128" t="s">
        <v>7</v>
      </c>
      <c r="C38" s="136" t="str">
        <f>HYPERLINK("https://www.overdrive.com/apps/libby/","Libby")</f>
        <v>Libby</v>
      </c>
      <c r="D38" s="110" t="s">
        <v>100</v>
      </c>
      <c r="E38" s="112" t="s">
        <v>101</v>
      </c>
    </row>
    <row r="39" spans="1:5" ht="48">
      <c r="A39" s="205"/>
      <c r="B39" s="128" t="s">
        <v>7</v>
      </c>
      <c r="C39" s="129" t="str">
        <f>HYPERLINK("https://www.americanreadingathome.com/bookshelf/","American Reading Company")</f>
        <v>American Reading Company</v>
      </c>
      <c r="D39" s="104" t="s">
        <v>135</v>
      </c>
      <c r="E39" s="112" t="s">
        <v>136</v>
      </c>
    </row>
    <row r="40" spans="1:5" ht="12">
      <c r="A40" s="209" t="s">
        <v>137</v>
      </c>
      <c r="B40" s="140" t="s">
        <v>7</v>
      </c>
      <c r="C40" s="141" t="str">
        <f>HYPERLINK("https://aprendergratis.es/","AprenderGratis")</f>
        <v>AprenderGratis</v>
      </c>
      <c r="D40" s="142" t="s">
        <v>138</v>
      </c>
      <c r="E40" s="48" t="s">
        <v>139</v>
      </c>
    </row>
    <row r="41" spans="1:5" ht="84">
      <c r="A41" s="204"/>
      <c r="B41" s="140" t="s">
        <v>140</v>
      </c>
      <c r="C41" s="141" t="str">
        <f>HYPERLINK("https://bamboolearning.com/resources","Bamboo Learning")</f>
        <v>Bamboo Learning</v>
      </c>
      <c r="D41" s="133" t="s">
        <v>141</v>
      </c>
      <c r="E41" s="48" t="s">
        <v>142</v>
      </c>
    </row>
    <row r="42" spans="1:5" ht="48">
      <c r="A42" s="204"/>
      <c r="B42" s="140" t="s">
        <v>7</v>
      </c>
      <c r="C42" s="145" t="str">
        <f>HYPERLINK("https://bashoandfriends.teachable.com/p/teacher-toolkit-spanish/","BASHO &amp; FRIENDS All-Access Spanish Library")</f>
        <v>BASHO &amp; FRIENDS All-Access Spanish Library</v>
      </c>
      <c r="D42" s="133" t="s">
        <v>144</v>
      </c>
      <c r="E42" s="48" t="s">
        <v>145</v>
      </c>
    </row>
    <row r="43" spans="1:5" ht="12">
      <c r="A43" s="204"/>
      <c r="B43" s="224" t="s">
        <v>214</v>
      </c>
      <c r="C43" s="225" t="str">
        <f>HYPERLINK("https://reading.ecb.org/index.html","Into the Book")</f>
        <v>Into the Book</v>
      </c>
      <c r="D43" s="226" t="s">
        <v>215</v>
      </c>
      <c r="E43" s="227" t="s">
        <v>216</v>
      </c>
    </row>
    <row r="44" spans="1:5" ht="48" customHeight="1">
      <c r="A44" s="205"/>
      <c r="B44" s="205"/>
      <c r="C44" s="205"/>
      <c r="D44" s="217"/>
      <c r="E44" s="205"/>
    </row>
    <row r="45" spans="1:5" ht="60">
      <c r="A45" s="223" t="s">
        <v>151</v>
      </c>
      <c r="B45" s="147" t="s">
        <v>152</v>
      </c>
      <c r="C45" s="149" t="str">
        <f>HYPERLINK("https://themomfriend.com/montessori-activities-for-toddlers/","9 Great Montessori Activities for Toddlers To Do At Home")</f>
        <v>9 Great Montessori Activities for Toddlers To Do At Home</v>
      </c>
      <c r="D45" s="150" t="s">
        <v>153</v>
      </c>
      <c r="E45" s="152" t="s">
        <v>154</v>
      </c>
    </row>
    <row r="46" spans="1:5" ht="12">
      <c r="A46" s="204"/>
      <c r="B46" s="154" t="s">
        <v>156</v>
      </c>
      <c r="C46" s="156" t="s">
        <v>158</v>
      </c>
      <c r="D46" s="157" t="s">
        <v>159</v>
      </c>
      <c r="E46" s="159" t="s">
        <v>160</v>
      </c>
    </row>
    <row r="47" spans="1:5" ht="12">
      <c r="A47" s="204"/>
      <c r="B47" s="154" t="s">
        <v>163</v>
      </c>
      <c r="C47" s="160" t="str">
        <f>HYPERLINK("https://circletimefun.com/","Circle Time Fun")</f>
        <v>Circle Time Fun</v>
      </c>
      <c r="D47" s="157" t="s">
        <v>165</v>
      </c>
      <c r="E47" s="162" t="s">
        <v>166</v>
      </c>
    </row>
    <row r="48" spans="1:5" ht="36">
      <c r="A48" s="204"/>
      <c r="B48" s="154" t="s">
        <v>169</v>
      </c>
      <c r="C48" s="163" t="str">
        <f>HYPERLINK("https://foublie.com/corona-and-cooking-with-kids","Foublie")</f>
        <v>Foublie</v>
      </c>
      <c r="D48" s="164" t="s">
        <v>171</v>
      </c>
      <c r="E48" s="162" t="s">
        <v>172</v>
      </c>
    </row>
    <row r="49" spans="1:5" ht="36">
      <c r="A49" s="204"/>
      <c r="B49" s="154" t="s">
        <v>173</v>
      </c>
      <c r="C49" s="160" t="str">
        <f>HYPERLINK("https://www.sensorylifestyle.com/","Sensory Lifestyle")</f>
        <v>Sensory Lifestyle</v>
      </c>
      <c r="D49" s="164" t="s">
        <v>176</v>
      </c>
      <c r="E49" s="162" t="s">
        <v>177</v>
      </c>
    </row>
    <row r="50" spans="1:5" ht="72">
      <c r="A50" s="204"/>
      <c r="B50" s="166" t="s">
        <v>179</v>
      </c>
      <c r="C50" s="160" t="str">
        <f>HYPERLINK("https://apps.apple.com/us/app/khan-academy-kids/id1378467217","Khan Academy Kids")</f>
        <v>Khan Academy Kids</v>
      </c>
      <c r="D50" s="167" t="s">
        <v>21</v>
      </c>
      <c r="E50" s="169" t="s">
        <v>22</v>
      </c>
    </row>
    <row r="51" spans="1:5" ht="36">
      <c r="A51" s="204"/>
      <c r="B51" s="166" t="s">
        <v>185</v>
      </c>
      <c r="C51" s="163" t="str">
        <f>HYPERLINK("https://busytoddler.com/2020/03/indoor-activities/?fbclid=IwAR0MOg876zWbLzHEx15WZtozF6usqicpiEZlpxw4E4fgzOy2KNvdLElKyCg","Indoor Activities for Busy Toddlers")</f>
        <v>Indoor Activities for Busy Toddlers</v>
      </c>
      <c r="D51" s="170" t="s">
        <v>186</v>
      </c>
      <c r="E51" s="171" t="s">
        <v>187</v>
      </c>
    </row>
    <row r="52" spans="1:5" ht="72">
      <c r="A52" s="212" t="s">
        <v>143</v>
      </c>
      <c r="B52" s="172" t="s">
        <v>79</v>
      </c>
      <c r="C52" s="174" t="str">
        <f>HYPERLINK("https://do2learn.com/","Do2Learn ")</f>
        <v xml:space="preserve">Do2Learn </v>
      </c>
      <c r="D52" s="175" t="s">
        <v>147</v>
      </c>
      <c r="E52" s="176" t="s">
        <v>148</v>
      </c>
    </row>
    <row r="53" spans="1:5" ht="84">
      <c r="A53" s="213"/>
      <c r="B53" s="172" t="s">
        <v>79</v>
      </c>
      <c r="C53" s="177" t="str">
        <f>HYPERLINK("https://www.readingrockets.org/atoz","Reading Rockets")</f>
        <v>Reading Rockets</v>
      </c>
      <c r="D53" s="175" t="s">
        <v>192</v>
      </c>
      <c r="E53" s="176" t="s">
        <v>193</v>
      </c>
    </row>
    <row r="54" spans="1:5" ht="48">
      <c r="A54" s="213"/>
      <c r="B54" s="172" t="s">
        <v>7</v>
      </c>
      <c r="C54" s="177" t="str">
        <f>HYPERLINK("https://www.ixl.com/","IXL Worldwide")</f>
        <v>IXL Worldwide</v>
      </c>
      <c r="D54" s="182" t="s">
        <v>16</v>
      </c>
      <c r="E54" s="176" t="s">
        <v>17</v>
      </c>
    </row>
    <row r="55" spans="1:5" ht="52">
      <c r="A55" s="213"/>
      <c r="B55" s="172" t="s">
        <v>49</v>
      </c>
      <c r="C55" s="177" t="str">
        <f>HYPERLINK("https://www.starfall.com/h/","Starfall")</f>
        <v>Starfall</v>
      </c>
      <c r="D55" s="183" t="s">
        <v>41</v>
      </c>
      <c r="E55" s="184" t="s">
        <v>42</v>
      </c>
    </row>
    <row r="56" spans="1:5" ht="60">
      <c r="A56" s="213"/>
      <c r="B56" s="172" t="s">
        <v>61</v>
      </c>
      <c r="C56" s="177" t="str">
        <f>HYPERLINK("https://www.ixl.com/","Storyline Online")</f>
        <v>Storyline Online</v>
      </c>
      <c r="D56" s="175" t="s">
        <v>63</v>
      </c>
      <c r="E56" s="176" t="s">
        <v>65</v>
      </c>
    </row>
    <row r="57" spans="1:5" ht="48">
      <c r="A57" s="213"/>
      <c r="B57" s="172" t="s">
        <v>79</v>
      </c>
      <c r="C57" s="185" t="str">
        <f>HYPERLINK("https://www.exploratorium.edu/explore","The Exploratorium (Science and Social Studies")</f>
        <v>The Exploratorium (Science and Social Studies</v>
      </c>
      <c r="D57" s="175" t="s">
        <v>81</v>
      </c>
      <c r="E57" s="176" t="s">
        <v>82</v>
      </c>
    </row>
    <row r="58" spans="1:5" ht="72">
      <c r="A58" s="213"/>
      <c r="B58" s="172" t="s">
        <v>194</v>
      </c>
      <c r="C58" s="185" t="str">
        <f>HYPERLINK("https://www.adaptedmind.com/index.php","Adapted Mind")</f>
        <v>Adapted Mind</v>
      </c>
      <c r="D58" s="175" t="s">
        <v>180</v>
      </c>
      <c r="E58" s="176" t="s">
        <v>181</v>
      </c>
    </row>
    <row r="59" spans="1:5" ht="84">
      <c r="A59" s="213"/>
      <c r="B59" s="172" t="s">
        <v>79</v>
      </c>
      <c r="C59" s="177" t="str">
        <f>HYPERLINK("https://www.arcademics.com/","Academic Skills Builder")</f>
        <v>Academic Skills Builder</v>
      </c>
      <c r="D59" s="186" t="s">
        <v>217</v>
      </c>
      <c r="E59" s="176" t="s">
        <v>184</v>
      </c>
    </row>
    <row r="60" spans="1:5" ht="84">
      <c r="A60" s="213"/>
      <c r="B60" s="172" t="s">
        <v>79</v>
      </c>
      <c r="C60" s="177" t="str">
        <f>HYPERLINK("https://learningally.org/Browse-Audiobooks","Learning Alley")</f>
        <v>Learning Alley</v>
      </c>
      <c r="D60" s="187" t="s">
        <v>167</v>
      </c>
      <c r="E60" s="176" t="s">
        <v>168</v>
      </c>
    </row>
    <row r="61" spans="1:5" ht="48">
      <c r="A61" s="213"/>
      <c r="B61" s="188" t="s">
        <v>146</v>
      </c>
      <c r="C61" s="189" t="str">
        <f>HYPERLINK("https://reading.ecb.org/index.html","Into the Book")</f>
        <v>Into the Book</v>
      </c>
      <c r="D61" s="190" t="s">
        <v>149</v>
      </c>
      <c r="E61" s="191" t="s">
        <v>150</v>
      </c>
    </row>
    <row r="62" spans="1:5" ht="24">
      <c r="A62" s="213"/>
      <c r="B62" s="172" t="s">
        <v>79</v>
      </c>
      <c r="C62" s="177" t="str">
        <f>HYPERLINK("https://musiclab.chromeexperiments.com/Experiments","Music is for Everybody")</f>
        <v>Music is for Everybody</v>
      </c>
      <c r="D62" s="175" t="s">
        <v>120</v>
      </c>
      <c r="E62" s="176" t="s">
        <v>170</v>
      </c>
    </row>
    <row r="63" spans="1:5" ht="48">
      <c r="A63" s="213"/>
      <c r="B63" s="172" t="s">
        <v>79</v>
      </c>
      <c r="C63" s="177" t="str">
        <f>HYPERLINK("https://www.facebook.com/Motor-Matters-100993918215012/","Motor Matters")</f>
        <v>Motor Matters</v>
      </c>
      <c r="D63" s="175" t="s">
        <v>174</v>
      </c>
      <c r="E63" s="176" t="s">
        <v>175</v>
      </c>
    </row>
    <row r="64" spans="1:5" ht="24">
      <c r="A64" s="213"/>
      <c r="B64" s="172" t="s">
        <v>79</v>
      </c>
      <c r="C64" s="185" t="str">
        <f>HYPERLINK("https://lighthouseautismcenter.com/games-activities-children-autism-aspergers-sensory-processing-disorders/","Students with Autism and Sensory Issues")</f>
        <v>Students with Autism and Sensory Issues</v>
      </c>
      <c r="D64" s="192" t="s">
        <v>188</v>
      </c>
      <c r="E64" s="193" t="s">
        <v>189</v>
      </c>
    </row>
    <row r="65" spans="1:5" ht="12">
      <c r="A65" s="213"/>
      <c r="B65" s="172" t="s">
        <v>79</v>
      </c>
      <c r="C65" s="177" t="str">
        <f>HYPERLINK("https://www.cdc.gov/parents/essentials/structure/building.html","Routine")</f>
        <v>Routine</v>
      </c>
      <c r="D65" s="187" t="s">
        <v>190</v>
      </c>
      <c r="E65" s="176" t="s">
        <v>191</v>
      </c>
    </row>
    <row r="66" spans="1:5" ht="12">
      <c r="A66" s="194"/>
      <c r="B66" s="195"/>
      <c r="C66" s="196"/>
      <c r="D66" s="197"/>
      <c r="E66" s="198"/>
    </row>
    <row r="67" spans="1:5" ht="12">
      <c r="A67" s="194"/>
      <c r="B67" s="195"/>
      <c r="C67" s="196"/>
      <c r="D67" s="197"/>
      <c r="E67" s="198"/>
    </row>
    <row r="68" spans="1:5" ht="12">
      <c r="A68" s="194"/>
      <c r="B68" s="195"/>
      <c r="C68" s="196"/>
      <c r="D68" s="197"/>
      <c r="E68" s="198"/>
    </row>
    <row r="69" spans="1:5" ht="12">
      <c r="A69" s="194"/>
      <c r="B69" s="195"/>
      <c r="C69" s="196"/>
      <c r="D69" s="197"/>
      <c r="E69" s="198"/>
    </row>
    <row r="70" spans="1:5" ht="12">
      <c r="A70" s="194"/>
      <c r="B70" s="195"/>
      <c r="C70" s="196"/>
      <c r="D70" s="197"/>
      <c r="E70" s="198"/>
    </row>
    <row r="71" spans="1:5" ht="12">
      <c r="A71" s="194"/>
      <c r="B71" s="195"/>
      <c r="C71" s="196"/>
      <c r="D71" s="197"/>
      <c r="E71" s="198"/>
    </row>
    <row r="72" spans="1:5" ht="12">
      <c r="A72" s="194"/>
      <c r="B72" s="195"/>
      <c r="C72" s="196"/>
      <c r="D72" s="197"/>
      <c r="E72" s="198"/>
    </row>
    <row r="73" spans="1:5" ht="12">
      <c r="A73" s="194"/>
      <c r="B73" s="195"/>
      <c r="C73" s="196"/>
      <c r="D73" s="197"/>
      <c r="E73" s="198"/>
    </row>
    <row r="74" spans="1:5" ht="12">
      <c r="A74" s="194"/>
      <c r="B74" s="195"/>
      <c r="C74" s="196"/>
      <c r="D74" s="197"/>
      <c r="E74" s="198"/>
    </row>
    <row r="75" spans="1:5" ht="12">
      <c r="A75" s="194"/>
      <c r="B75" s="195"/>
      <c r="C75" s="196"/>
      <c r="D75" s="197"/>
      <c r="E75" s="198"/>
    </row>
    <row r="76" spans="1:5" ht="12">
      <c r="A76" s="194"/>
      <c r="B76" s="195"/>
      <c r="C76" s="196"/>
      <c r="D76" s="197"/>
      <c r="E76" s="198"/>
    </row>
    <row r="77" spans="1:5" ht="12">
      <c r="A77" s="194"/>
      <c r="B77" s="195"/>
      <c r="C77" s="196"/>
      <c r="D77" s="197"/>
      <c r="E77" s="198"/>
    </row>
    <row r="78" spans="1:5" ht="12">
      <c r="A78" s="194"/>
      <c r="B78" s="195"/>
      <c r="C78" s="196"/>
      <c r="D78" s="197"/>
      <c r="E78" s="198"/>
    </row>
    <row r="79" spans="1:5" ht="12">
      <c r="A79" s="194"/>
      <c r="B79" s="195"/>
      <c r="C79" s="196"/>
      <c r="D79" s="197"/>
      <c r="E79" s="198"/>
    </row>
    <row r="80" spans="1:5" ht="12">
      <c r="A80" s="194"/>
      <c r="B80" s="195"/>
      <c r="C80" s="196"/>
      <c r="D80" s="197"/>
      <c r="E80" s="198"/>
    </row>
    <row r="81" spans="1:5" ht="12">
      <c r="A81" s="194"/>
      <c r="B81" s="195"/>
      <c r="C81" s="196"/>
      <c r="D81" s="197"/>
      <c r="E81" s="198"/>
    </row>
    <row r="82" spans="1:5" ht="12">
      <c r="A82" s="194"/>
      <c r="B82" s="195"/>
      <c r="C82" s="196"/>
      <c r="D82" s="197"/>
      <c r="E82" s="198"/>
    </row>
    <row r="83" spans="1:5" ht="12">
      <c r="A83" s="194"/>
      <c r="B83" s="195"/>
      <c r="C83" s="196"/>
      <c r="D83" s="197"/>
      <c r="E83" s="198"/>
    </row>
    <row r="84" spans="1:5" ht="12">
      <c r="A84" s="194"/>
      <c r="B84" s="195"/>
      <c r="C84" s="196"/>
      <c r="D84" s="197"/>
      <c r="E84" s="198"/>
    </row>
    <row r="85" spans="1:5" ht="12">
      <c r="A85" s="194"/>
      <c r="B85" s="195"/>
      <c r="C85" s="196"/>
      <c r="D85" s="197"/>
      <c r="E85" s="198"/>
    </row>
    <row r="86" spans="1:5" ht="12">
      <c r="A86" s="194"/>
      <c r="B86" s="195"/>
      <c r="C86" s="196"/>
      <c r="D86" s="197"/>
      <c r="E86" s="198"/>
    </row>
    <row r="87" spans="1:5" ht="12">
      <c r="A87" s="194"/>
      <c r="B87" s="195"/>
      <c r="C87" s="196"/>
      <c r="D87" s="197"/>
      <c r="E87" s="198"/>
    </row>
    <row r="88" spans="1:5" ht="12">
      <c r="A88" s="194"/>
      <c r="B88" s="195"/>
      <c r="C88" s="196"/>
      <c r="D88" s="197"/>
      <c r="E88" s="198"/>
    </row>
    <row r="89" spans="1:5" ht="12">
      <c r="A89" s="194"/>
      <c r="B89" s="195"/>
      <c r="C89" s="196"/>
      <c r="D89" s="197"/>
      <c r="E89" s="198"/>
    </row>
    <row r="90" spans="1:5" ht="12">
      <c r="A90" s="194"/>
      <c r="B90" s="195"/>
      <c r="C90" s="196"/>
      <c r="D90" s="197"/>
      <c r="E90" s="198"/>
    </row>
    <row r="91" spans="1:5" ht="12">
      <c r="A91" s="194"/>
      <c r="B91" s="195"/>
      <c r="C91" s="196"/>
      <c r="D91" s="197"/>
      <c r="E91" s="198"/>
    </row>
    <row r="92" spans="1:5" ht="12">
      <c r="A92" s="194"/>
      <c r="B92" s="195"/>
      <c r="C92" s="196"/>
      <c r="D92" s="197"/>
      <c r="E92" s="198"/>
    </row>
    <row r="93" spans="1:5" ht="12">
      <c r="A93" s="194"/>
      <c r="B93" s="195"/>
      <c r="C93" s="196"/>
      <c r="D93" s="197"/>
      <c r="E93" s="198"/>
    </row>
    <row r="94" spans="1:5" ht="12">
      <c r="A94" s="194"/>
      <c r="B94" s="195"/>
      <c r="C94" s="196"/>
      <c r="D94" s="197"/>
      <c r="E94" s="198"/>
    </row>
    <row r="95" spans="1:5" ht="12">
      <c r="A95" s="194"/>
      <c r="B95" s="195"/>
      <c r="C95" s="196"/>
      <c r="D95" s="197"/>
      <c r="E95" s="198"/>
    </row>
    <row r="96" spans="1:5" ht="12">
      <c r="A96" s="194"/>
      <c r="B96" s="195"/>
      <c r="C96" s="196"/>
      <c r="D96" s="197"/>
      <c r="E96" s="198"/>
    </row>
    <row r="97" spans="1:5" ht="12">
      <c r="A97" s="194"/>
      <c r="B97" s="195"/>
      <c r="C97" s="196"/>
      <c r="D97" s="197"/>
      <c r="E97" s="198"/>
    </row>
    <row r="98" spans="1:5" ht="12">
      <c r="A98" s="194"/>
      <c r="B98" s="195"/>
      <c r="C98" s="196"/>
      <c r="D98" s="197"/>
      <c r="E98" s="198"/>
    </row>
    <row r="99" spans="1:5" ht="12">
      <c r="A99" s="194"/>
      <c r="B99" s="195"/>
      <c r="C99" s="196"/>
      <c r="D99" s="197"/>
      <c r="E99" s="198"/>
    </row>
    <row r="100" spans="1:5" ht="12">
      <c r="A100" s="194"/>
      <c r="B100" s="195"/>
      <c r="C100" s="196"/>
      <c r="D100" s="197"/>
      <c r="E100" s="198"/>
    </row>
    <row r="101" spans="1:5" ht="12">
      <c r="A101" s="194"/>
      <c r="B101" s="195"/>
      <c r="C101" s="196"/>
      <c r="D101" s="197"/>
      <c r="E101" s="198"/>
    </row>
    <row r="102" spans="1:5" ht="12">
      <c r="A102" s="194"/>
      <c r="B102" s="195"/>
      <c r="C102" s="196"/>
      <c r="D102" s="197"/>
      <c r="E102" s="198"/>
    </row>
    <row r="103" spans="1:5" ht="12">
      <c r="A103" s="194"/>
      <c r="B103" s="195"/>
      <c r="C103" s="196"/>
      <c r="D103" s="197"/>
      <c r="E103" s="198"/>
    </row>
    <row r="104" spans="1:5" ht="12">
      <c r="A104" s="194"/>
      <c r="B104" s="195"/>
      <c r="C104" s="196"/>
      <c r="D104" s="197"/>
      <c r="E104" s="198"/>
    </row>
    <row r="105" spans="1:5" ht="12">
      <c r="A105" s="194"/>
      <c r="B105" s="195"/>
      <c r="C105" s="196"/>
      <c r="D105" s="197"/>
      <c r="E105" s="198"/>
    </row>
    <row r="106" spans="1:5" ht="12">
      <c r="A106" s="194"/>
      <c r="B106" s="195"/>
      <c r="C106" s="196"/>
      <c r="D106" s="197"/>
      <c r="E106" s="198"/>
    </row>
    <row r="107" spans="1:5" ht="12">
      <c r="A107" s="194"/>
      <c r="B107" s="195"/>
      <c r="C107" s="196"/>
      <c r="D107" s="197"/>
      <c r="E107" s="198"/>
    </row>
    <row r="108" spans="1:5" ht="12">
      <c r="A108" s="194"/>
      <c r="B108" s="195"/>
      <c r="C108" s="196"/>
      <c r="D108" s="197"/>
      <c r="E108" s="198"/>
    </row>
    <row r="109" spans="1:5" ht="12">
      <c r="A109" s="194"/>
      <c r="B109" s="195"/>
      <c r="C109" s="196"/>
      <c r="D109" s="197"/>
      <c r="E109" s="198"/>
    </row>
    <row r="110" spans="1:5" ht="12">
      <c r="A110" s="194"/>
      <c r="B110" s="195"/>
      <c r="C110" s="196"/>
      <c r="D110" s="197"/>
      <c r="E110" s="198"/>
    </row>
    <row r="111" spans="1:5" ht="12">
      <c r="A111" s="194"/>
      <c r="B111" s="195"/>
      <c r="C111" s="196"/>
      <c r="D111" s="197"/>
      <c r="E111" s="198"/>
    </row>
    <row r="112" spans="1:5" ht="12">
      <c r="A112" s="194"/>
      <c r="B112" s="195"/>
      <c r="C112" s="196"/>
      <c r="D112" s="197"/>
      <c r="E112" s="198"/>
    </row>
    <row r="113" spans="1:5" ht="12">
      <c r="A113" s="194"/>
      <c r="B113" s="195"/>
      <c r="C113" s="196"/>
      <c r="D113" s="197"/>
      <c r="E113" s="198"/>
    </row>
    <row r="114" spans="1:5" ht="12">
      <c r="A114" s="194"/>
      <c r="B114" s="195"/>
      <c r="C114" s="196"/>
      <c r="D114" s="197"/>
      <c r="E114" s="198"/>
    </row>
    <row r="115" spans="1:5" ht="12">
      <c r="A115" s="194"/>
      <c r="B115" s="195"/>
      <c r="C115" s="196"/>
      <c r="D115" s="197"/>
      <c r="E115" s="198"/>
    </row>
    <row r="116" spans="1:5" ht="12">
      <c r="A116" s="194"/>
      <c r="B116" s="195"/>
      <c r="C116" s="196"/>
      <c r="D116" s="197"/>
      <c r="E116" s="198"/>
    </row>
    <row r="117" spans="1:5" ht="12">
      <c r="A117" s="194"/>
      <c r="B117" s="195"/>
      <c r="C117" s="196"/>
      <c r="D117" s="197"/>
      <c r="E117" s="198"/>
    </row>
    <row r="118" spans="1:5" ht="12">
      <c r="A118" s="194"/>
      <c r="B118" s="195"/>
      <c r="C118" s="196"/>
      <c r="D118" s="197"/>
      <c r="E118" s="198"/>
    </row>
    <row r="119" spans="1:5" ht="12">
      <c r="A119" s="194"/>
      <c r="B119" s="195"/>
      <c r="C119" s="196"/>
      <c r="D119" s="197"/>
      <c r="E119" s="198"/>
    </row>
    <row r="120" spans="1:5" ht="12">
      <c r="A120" s="194"/>
      <c r="B120" s="195"/>
      <c r="C120" s="196"/>
      <c r="D120" s="197"/>
      <c r="E120" s="198"/>
    </row>
    <row r="121" spans="1:5" ht="12">
      <c r="A121" s="194"/>
      <c r="B121" s="195"/>
      <c r="C121" s="196"/>
      <c r="D121" s="197"/>
      <c r="E121" s="198"/>
    </row>
    <row r="122" spans="1:5" ht="12">
      <c r="A122" s="194"/>
      <c r="B122" s="195"/>
      <c r="C122" s="196"/>
      <c r="D122" s="197"/>
      <c r="E122" s="198"/>
    </row>
    <row r="123" spans="1:5" ht="12">
      <c r="A123" s="194"/>
      <c r="B123" s="195"/>
      <c r="C123" s="196"/>
      <c r="D123" s="197"/>
      <c r="E123" s="198"/>
    </row>
    <row r="124" spans="1:5" ht="12">
      <c r="A124" s="194"/>
      <c r="B124" s="195"/>
      <c r="C124" s="196"/>
      <c r="D124" s="197"/>
      <c r="E124" s="198"/>
    </row>
    <row r="125" spans="1:5" ht="12">
      <c r="A125" s="194"/>
      <c r="B125" s="195"/>
      <c r="C125" s="196"/>
      <c r="D125" s="197"/>
      <c r="E125" s="198"/>
    </row>
    <row r="126" spans="1:5" ht="12">
      <c r="A126" s="194"/>
      <c r="B126" s="195"/>
      <c r="C126" s="196"/>
      <c r="D126" s="197"/>
      <c r="E126" s="198"/>
    </row>
    <row r="127" spans="1:5" ht="12">
      <c r="A127" s="194"/>
      <c r="B127" s="195"/>
      <c r="C127" s="196"/>
      <c r="D127" s="197"/>
      <c r="E127" s="198"/>
    </row>
    <row r="128" spans="1:5" ht="12">
      <c r="A128" s="194"/>
      <c r="B128" s="195"/>
      <c r="C128" s="196"/>
      <c r="D128" s="197"/>
      <c r="E128" s="198"/>
    </row>
    <row r="129" spans="1:5" ht="12">
      <c r="A129" s="194"/>
      <c r="B129" s="195"/>
      <c r="C129" s="196"/>
      <c r="D129" s="197"/>
      <c r="E129" s="198"/>
    </row>
    <row r="130" spans="1:5" ht="12">
      <c r="A130" s="194"/>
      <c r="B130" s="195"/>
      <c r="C130" s="196"/>
      <c r="D130" s="197"/>
      <c r="E130" s="198"/>
    </row>
    <row r="131" spans="1:5" ht="12">
      <c r="A131" s="194"/>
      <c r="B131" s="195"/>
      <c r="C131" s="196"/>
      <c r="D131" s="197"/>
      <c r="E131" s="198"/>
    </row>
    <row r="132" spans="1:5" ht="12">
      <c r="A132" s="194"/>
      <c r="B132" s="195"/>
      <c r="C132" s="196"/>
      <c r="D132" s="197"/>
      <c r="E132" s="198"/>
    </row>
    <row r="133" spans="1:5" ht="12">
      <c r="A133" s="194"/>
      <c r="B133" s="195"/>
      <c r="C133" s="196"/>
      <c r="D133" s="197"/>
      <c r="E133" s="198"/>
    </row>
    <row r="134" spans="1:5" ht="12">
      <c r="A134" s="194"/>
      <c r="B134" s="195"/>
      <c r="C134" s="196"/>
      <c r="D134" s="197"/>
      <c r="E134" s="198"/>
    </row>
    <row r="135" spans="1:5" ht="12">
      <c r="A135" s="194"/>
      <c r="B135" s="195"/>
      <c r="C135" s="196"/>
      <c r="D135" s="197"/>
      <c r="E135" s="198"/>
    </row>
    <row r="136" spans="1:5" ht="12">
      <c r="A136" s="194"/>
      <c r="B136" s="195"/>
      <c r="C136" s="196"/>
      <c r="D136" s="197"/>
      <c r="E136" s="198"/>
    </row>
    <row r="137" spans="1:5" ht="12">
      <c r="A137" s="194"/>
      <c r="B137" s="195"/>
      <c r="C137" s="196"/>
      <c r="D137" s="197"/>
      <c r="E137" s="198"/>
    </row>
    <row r="138" spans="1:5" ht="12">
      <c r="A138" s="194"/>
      <c r="B138" s="195"/>
      <c r="C138" s="196"/>
      <c r="D138" s="197"/>
      <c r="E138" s="198"/>
    </row>
    <row r="139" spans="1:5" ht="12">
      <c r="A139" s="194"/>
      <c r="B139" s="195"/>
      <c r="C139" s="196"/>
      <c r="D139" s="197"/>
      <c r="E139" s="198"/>
    </row>
    <row r="140" spans="1:5" ht="12">
      <c r="A140" s="194"/>
      <c r="B140" s="195"/>
      <c r="C140" s="196"/>
      <c r="D140" s="197"/>
      <c r="E140" s="198"/>
    </row>
    <row r="141" spans="1:5" ht="12">
      <c r="A141" s="194"/>
      <c r="B141" s="195"/>
      <c r="C141" s="196"/>
      <c r="D141" s="197"/>
      <c r="E141" s="198"/>
    </row>
    <row r="142" spans="1:5" ht="12">
      <c r="A142" s="194"/>
      <c r="B142" s="195"/>
      <c r="C142" s="196"/>
      <c r="D142" s="197"/>
      <c r="E142" s="198"/>
    </row>
    <row r="143" spans="1:5" ht="12">
      <c r="A143" s="194"/>
      <c r="B143" s="195"/>
      <c r="C143" s="196"/>
      <c r="D143" s="197"/>
      <c r="E143" s="198"/>
    </row>
    <row r="144" spans="1:5" ht="12">
      <c r="A144" s="194"/>
      <c r="B144" s="195"/>
      <c r="C144" s="196"/>
      <c r="D144" s="197"/>
      <c r="E144" s="198"/>
    </row>
    <row r="145" spans="1:5" ht="12">
      <c r="A145" s="194"/>
      <c r="B145" s="195"/>
      <c r="C145" s="196"/>
      <c r="D145" s="197"/>
      <c r="E145" s="198"/>
    </row>
    <row r="146" spans="1:5" ht="12">
      <c r="A146" s="194"/>
      <c r="B146" s="195"/>
      <c r="C146" s="196"/>
      <c r="D146" s="197"/>
      <c r="E146" s="198"/>
    </row>
    <row r="147" spans="1:5" ht="12">
      <c r="A147" s="194"/>
      <c r="B147" s="195"/>
      <c r="C147" s="196"/>
      <c r="D147" s="197"/>
      <c r="E147" s="198"/>
    </row>
    <row r="148" spans="1:5" ht="12">
      <c r="A148" s="194"/>
      <c r="B148" s="195"/>
      <c r="C148" s="196"/>
      <c r="D148" s="197"/>
      <c r="E148" s="198"/>
    </row>
    <row r="149" spans="1:5" ht="12">
      <c r="A149" s="194"/>
      <c r="B149" s="195"/>
      <c r="C149" s="196"/>
      <c r="D149" s="197"/>
      <c r="E149" s="198"/>
    </row>
    <row r="150" spans="1:5" ht="12">
      <c r="A150" s="194"/>
      <c r="B150" s="195"/>
      <c r="C150" s="196"/>
      <c r="D150" s="197"/>
      <c r="E150" s="198"/>
    </row>
    <row r="151" spans="1:5" ht="12">
      <c r="A151" s="194"/>
      <c r="B151" s="195"/>
      <c r="C151" s="196"/>
      <c r="D151" s="197"/>
      <c r="E151" s="198"/>
    </row>
    <row r="152" spans="1:5" ht="12">
      <c r="A152" s="194"/>
      <c r="B152" s="195"/>
      <c r="C152" s="196"/>
      <c r="D152" s="197"/>
      <c r="E152" s="198"/>
    </row>
    <row r="153" spans="1:5" ht="12">
      <c r="A153" s="194"/>
      <c r="B153" s="195"/>
      <c r="C153" s="196"/>
      <c r="D153" s="197"/>
      <c r="E153" s="198"/>
    </row>
    <row r="154" spans="1:5" ht="12">
      <c r="A154" s="194"/>
      <c r="B154" s="195"/>
      <c r="C154" s="196"/>
      <c r="D154" s="197"/>
      <c r="E154" s="198"/>
    </row>
    <row r="155" spans="1:5" ht="12">
      <c r="A155" s="194"/>
      <c r="B155" s="195"/>
      <c r="C155" s="196"/>
      <c r="D155" s="197"/>
      <c r="E155" s="198"/>
    </row>
    <row r="156" spans="1:5" ht="12">
      <c r="A156" s="194"/>
      <c r="B156" s="195"/>
      <c r="C156" s="196"/>
      <c r="D156" s="197"/>
      <c r="E156" s="198"/>
    </row>
    <row r="157" spans="1:5" ht="12">
      <c r="A157" s="194"/>
      <c r="B157" s="195"/>
      <c r="C157" s="196"/>
      <c r="D157" s="197"/>
      <c r="E157" s="198"/>
    </row>
    <row r="158" spans="1:5" ht="12">
      <c r="A158" s="194"/>
      <c r="B158" s="195"/>
      <c r="C158" s="196"/>
      <c r="D158" s="197"/>
      <c r="E158" s="198"/>
    </row>
    <row r="159" spans="1:5" ht="12">
      <c r="A159" s="194"/>
      <c r="B159" s="195"/>
      <c r="C159" s="196"/>
      <c r="D159" s="197"/>
      <c r="E159" s="198"/>
    </row>
    <row r="160" spans="1:5" ht="12">
      <c r="A160" s="194"/>
      <c r="B160" s="195"/>
      <c r="C160" s="196"/>
      <c r="D160" s="197"/>
      <c r="E160" s="198"/>
    </row>
    <row r="161" spans="1:5" ht="12">
      <c r="A161" s="194"/>
      <c r="B161" s="195"/>
      <c r="C161" s="196"/>
      <c r="D161" s="197"/>
      <c r="E161" s="198"/>
    </row>
    <row r="162" spans="1:5" ht="12">
      <c r="A162" s="194"/>
      <c r="B162" s="195"/>
      <c r="C162" s="196"/>
      <c r="D162" s="197"/>
      <c r="E162" s="198"/>
    </row>
    <row r="163" spans="1:5" ht="12">
      <c r="A163" s="194"/>
      <c r="B163" s="195"/>
      <c r="C163" s="196"/>
      <c r="D163" s="197"/>
      <c r="E163" s="198"/>
    </row>
    <row r="164" spans="1:5" ht="12">
      <c r="A164" s="194"/>
      <c r="B164" s="195"/>
      <c r="C164" s="196"/>
      <c r="D164" s="197"/>
      <c r="E164" s="198"/>
    </row>
    <row r="165" spans="1:5" ht="12">
      <c r="A165" s="194"/>
      <c r="B165" s="195"/>
      <c r="C165" s="196"/>
      <c r="D165" s="197"/>
      <c r="E165" s="198"/>
    </row>
    <row r="166" spans="1:5" ht="12">
      <c r="A166" s="194"/>
      <c r="B166" s="195"/>
      <c r="C166" s="196"/>
      <c r="D166" s="197"/>
      <c r="E166" s="198"/>
    </row>
    <row r="167" spans="1:5" ht="12">
      <c r="A167" s="194"/>
      <c r="B167" s="195"/>
      <c r="C167" s="196"/>
      <c r="D167" s="197"/>
      <c r="E167" s="198"/>
    </row>
    <row r="168" spans="1:5" ht="12">
      <c r="A168" s="194"/>
      <c r="B168" s="195"/>
      <c r="C168" s="196"/>
      <c r="D168" s="197"/>
      <c r="E168" s="198"/>
    </row>
    <row r="169" spans="1:5" ht="12">
      <c r="A169" s="194"/>
      <c r="B169" s="195"/>
      <c r="C169" s="196"/>
      <c r="D169" s="197"/>
      <c r="E169" s="198"/>
    </row>
    <row r="170" spans="1:5" ht="12">
      <c r="A170" s="194"/>
      <c r="B170" s="195"/>
      <c r="C170" s="196"/>
      <c r="D170" s="197"/>
      <c r="E170" s="198"/>
    </row>
    <row r="171" spans="1:5" ht="12">
      <c r="A171" s="194"/>
      <c r="B171" s="195"/>
      <c r="C171" s="196"/>
      <c r="D171" s="197"/>
      <c r="E171" s="198"/>
    </row>
    <row r="172" spans="1:5" ht="12">
      <c r="A172" s="194"/>
      <c r="B172" s="195"/>
      <c r="C172" s="196"/>
      <c r="D172" s="197"/>
      <c r="E172" s="198"/>
    </row>
    <row r="173" spans="1:5" ht="12">
      <c r="A173" s="194"/>
      <c r="B173" s="195"/>
      <c r="C173" s="196"/>
      <c r="D173" s="197"/>
      <c r="E173" s="198"/>
    </row>
    <row r="174" spans="1:5" ht="12">
      <c r="A174" s="194"/>
      <c r="B174" s="195"/>
      <c r="C174" s="196"/>
      <c r="D174" s="197"/>
      <c r="E174" s="198"/>
    </row>
    <row r="175" spans="1:5" ht="12">
      <c r="A175" s="194"/>
      <c r="B175" s="195"/>
      <c r="C175" s="196"/>
      <c r="D175" s="197"/>
      <c r="E175" s="198"/>
    </row>
    <row r="176" spans="1:5" ht="12">
      <c r="A176" s="194"/>
      <c r="B176" s="195"/>
      <c r="C176" s="196"/>
      <c r="D176" s="197"/>
      <c r="E176" s="198"/>
    </row>
    <row r="177" spans="1:5" ht="12">
      <c r="A177" s="194"/>
      <c r="B177" s="195"/>
      <c r="C177" s="196"/>
      <c r="D177" s="197"/>
      <c r="E177" s="198"/>
    </row>
    <row r="178" spans="1:5" ht="12">
      <c r="A178" s="194"/>
      <c r="B178" s="195"/>
      <c r="C178" s="196"/>
      <c r="D178" s="197"/>
      <c r="E178" s="198"/>
    </row>
    <row r="179" spans="1:5" ht="12">
      <c r="A179" s="194"/>
      <c r="B179" s="195"/>
      <c r="C179" s="196"/>
      <c r="D179" s="197"/>
      <c r="E179" s="198"/>
    </row>
    <row r="180" spans="1:5" ht="12">
      <c r="A180" s="194"/>
      <c r="B180" s="195"/>
      <c r="C180" s="196"/>
      <c r="D180" s="197"/>
      <c r="E180" s="198"/>
    </row>
    <row r="181" spans="1:5" ht="12">
      <c r="A181" s="194"/>
      <c r="B181" s="195"/>
      <c r="C181" s="196"/>
      <c r="D181" s="197"/>
      <c r="E181" s="198"/>
    </row>
    <row r="182" spans="1:5" ht="12">
      <c r="A182" s="194"/>
      <c r="B182" s="195"/>
      <c r="C182" s="196"/>
      <c r="D182" s="197"/>
      <c r="E182" s="198"/>
    </row>
    <row r="183" spans="1:5" ht="12">
      <c r="A183" s="194"/>
      <c r="B183" s="195"/>
      <c r="C183" s="196"/>
      <c r="D183" s="197"/>
      <c r="E183" s="198"/>
    </row>
    <row r="184" spans="1:5" ht="12">
      <c r="A184" s="194"/>
      <c r="B184" s="195"/>
      <c r="C184" s="196"/>
      <c r="D184" s="197"/>
      <c r="E184" s="198"/>
    </row>
    <row r="185" spans="1:5" ht="12">
      <c r="A185" s="194"/>
      <c r="B185" s="195"/>
      <c r="C185" s="196"/>
      <c r="D185" s="197"/>
      <c r="E185" s="198"/>
    </row>
    <row r="186" spans="1:5" ht="12">
      <c r="A186" s="194"/>
      <c r="B186" s="195"/>
      <c r="C186" s="196"/>
      <c r="D186" s="197"/>
      <c r="E186" s="198"/>
    </row>
    <row r="187" spans="1:5" ht="12">
      <c r="A187" s="194"/>
      <c r="B187" s="195"/>
      <c r="C187" s="196"/>
      <c r="D187" s="197"/>
      <c r="E187" s="198"/>
    </row>
    <row r="188" spans="1:5" ht="12">
      <c r="A188" s="194"/>
      <c r="B188" s="195"/>
      <c r="C188" s="196"/>
      <c r="D188" s="197"/>
      <c r="E188" s="198"/>
    </row>
    <row r="189" spans="1:5" ht="12">
      <c r="A189" s="194"/>
      <c r="B189" s="195"/>
      <c r="C189" s="196"/>
      <c r="D189" s="197"/>
      <c r="E189" s="198"/>
    </row>
    <row r="190" spans="1:5" ht="12">
      <c r="A190" s="194"/>
      <c r="B190" s="195"/>
      <c r="C190" s="196"/>
      <c r="D190" s="197"/>
      <c r="E190" s="198"/>
    </row>
    <row r="191" spans="1:5" ht="12">
      <c r="A191" s="194"/>
      <c r="B191" s="195"/>
      <c r="C191" s="196"/>
      <c r="D191" s="197"/>
      <c r="E191" s="198"/>
    </row>
    <row r="192" spans="1:5" ht="12">
      <c r="A192" s="194"/>
      <c r="B192" s="195"/>
      <c r="C192" s="196"/>
      <c r="D192" s="197"/>
      <c r="E192" s="198"/>
    </row>
    <row r="193" spans="1:5" ht="12">
      <c r="A193" s="194"/>
      <c r="B193" s="195"/>
      <c r="C193" s="196"/>
      <c r="D193" s="197"/>
      <c r="E193" s="198"/>
    </row>
    <row r="194" spans="1:5" ht="12">
      <c r="A194" s="194"/>
      <c r="B194" s="195"/>
      <c r="C194" s="196"/>
      <c r="D194" s="197"/>
      <c r="E194" s="198"/>
    </row>
    <row r="195" spans="1:5" ht="12">
      <c r="A195" s="194"/>
      <c r="B195" s="195"/>
      <c r="C195" s="196"/>
      <c r="D195" s="197"/>
      <c r="E195" s="198"/>
    </row>
    <row r="196" spans="1:5" ht="12">
      <c r="A196" s="194"/>
      <c r="B196" s="195"/>
      <c r="C196" s="196"/>
      <c r="D196" s="197"/>
      <c r="E196" s="198"/>
    </row>
    <row r="197" spans="1:5" ht="12">
      <c r="A197" s="194"/>
      <c r="B197" s="195"/>
      <c r="C197" s="196"/>
      <c r="D197" s="197"/>
      <c r="E197" s="198"/>
    </row>
    <row r="198" spans="1:5" ht="12">
      <c r="A198" s="194"/>
      <c r="B198" s="195"/>
      <c r="C198" s="196"/>
      <c r="D198" s="197"/>
      <c r="E198" s="198"/>
    </row>
    <row r="199" spans="1:5" ht="12">
      <c r="A199" s="194"/>
      <c r="B199" s="195"/>
      <c r="C199" s="196"/>
      <c r="D199" s="197"/>
      <c r="E199" s="198"/>
    </row>
    <row r="200" spans="1:5" ht="12">
      <c r="A200" s="194"/>
      <c r="B200" s="195"/>
      <c r="C200" s="196"/>
      <c r="D200" s="197"/>
      <c r="E200" s="198"/>
    </row>
    <row r="201" spans="1:5" ht="12">
      <c r="A201" s="194"/>
      <c r="B201" s="195"/>
      <c r="C201" s="196"/>
      <c r="D201" s="197"/>
      <c r="E201" s="198"/>
    </row>
    <row r="202" spans="1:5" ht="12">
      <c r="A202" s="194"/>
      <c r="B202" s="195"/>
      <c r="C202" s="196"/>
      <c r="D202" s="197"/>
      <c r="E202" s="198"/>
    </row>
    <row r="203" spans="1:5" ht="12">
      <c r="A203" s="194"/>
      <c r="B203" s="195"/>
      <c r="C203" s="196"/>
      <c r="D203" s="197"/>
      <c r="E203" s="198"/>
    </row>
    <row r="204" spans="1:5" ht="12">
      <c r="A204" s="194"/>
      <c r="B204" s="195"/>
      <c r="C204" s="196"/>
      <c r="D204" s="197"/>
      <c r="E204" s="198"/>
    </row>
    <row r="205" spans="1:5" ht="12">
      <c r="A205" s="194"/>
      <c r="B205" s="195"/>
      <c r="C205" s="196"/>
      <c r="D205" s="197"/>
      <c r="E205" s="198"/>
    </row>
    <row r="206" spans="1:5" ht="12">
      <c r="A206" s="194"/>
      <c r="B206" s="195"/>
      <c r="C206" s="196"/>
      <c r="D206" s="197"/>
      <c r="E206" s="198"/>
    </row>
    <row r="207" spans="1:5" ht="12">
      <c r="A207" s="194"/>
      <c r="B207" s="195"/>
      <c r="C207" s="196"/>
      <c r="D207" s="197"/>
      <c r="E207" s="198"/>
    </row>
    <row r="208" spans="1:5" ht="12">
      <c r="A208" s="194"/>
      <c r="B208" s="195"/>
      <c r="C208" s="196"/>
      <c r="D208" s="197"/>
      <c r="E208" s="198"/>
    </row>
    <row r="209" spans="1:5" ht="12">
      <c r="A209" s="194"/>
      <c r="B209" s="195"/>
      <c r="C209" s="196"/>
      <c r="D209" s="197"/>
      <c r="E209" s="198"/>
    </row>
    <row r="210" spans="1:5" ht="12">
      <c r="A210" s="194"/>
      <c r="B210" s="195"/>
      <c r="C210" s="196"/>
      <c r="D210" s="197"/>
      <c r="E210" s="198"/>
    </row>
    <row r="211" spans="1:5" ht="12">
      <c r="A211" s="194"/>
      <c r="B211" s="195"/>
      <c r="C211" s="196"/>
      <c r="D211" s="197"/>
      <c r="E211" s="198"/>
    </row>
    <row r="212" spans="1:5" ht="12">
      <c r="A212" s="194"/>
      <c r="B212" s="195"/>
      <c r="C212" s="196"/>
      <c r="D212" s="197"/>
      <c r="E212" s="198"/>
    </row>
    <row r="213" spans="1:5" ht="12">
      <c r="A213" s="194"/>
      <c r="B213" s="195"/>
      <c r="C213" s="196"/>
      <c r="D213" s="197"/>
      <c r="E213" s="198"/>
    </row>
    <row r="214" spans="1:5" ht="12">
      <c r="A214" s="194"/>
      <c r="B214" s="195"/>
      <c r="C214" s="196"/>
      <c r="D214" s="197"/>
      <c r="E214" s="198"/>
    </row>
    <row r="215" spans="1:5" ht="12">
      <c r="A215" s="194"/>
      <c r="B215" s="195"/>
      <c r="C215" s="196"/>
      <c r="D215" s="197"/>
      <c r="E215" s="198"/>
    </row>
    <row r="216" spans="1:5" ht="12">
      <c r="A216" s="194"/>
      <c r="B216" s="195"/>
      <c r="C216" s="196"/>
      <c r="D216" s="197"/>
      <c r="E216" s="198"/>
    </row>
    <row r="217" spans="1:5" ht="12">
      <c r="A217" s="194"/>
      <c r="B217" s="195"/>
      <c r="C217" s="196"/>
      <c r="D217" s="197"/>
      <c r="E217" s="198"/>
    </row>
    <row r="218" spans="1:5" ht="12">
      <c r="A218" s="194"/>
      <c r="B218" s="195"/>
      <c r="C218" s="196"/>
      <c r="D218" s="197"/>
      <c r="E218" s="198"/>
    </row>
    <row r="219" spans="1:5" ht="12">
      <c r="A219" s="194"/>
      <c r="B219" s="195"/>
      <c r="C219" s="196"/>
      <c r="D219" s="197"/>
      <c r="E219" s="198"/>
    </row>
    <row r="220" spans="1:5" ht="12">
      <c r="A220" s="194"/>
      <c r="B220" s="195"/>
      <c r="C220" s="196"/>
      <c r="D220" s="197"/>
      <c r="E220" s="198"/>
    </row>
    <row r="221" spans="1:5" ht="12">
      <c r="A221" s="194"/>
      <c r="B221" s="195"/>
      <c r="C221" s="196"/>
      <c r="D221" s="197"/>
      <c r="E221" s="198"/>
    </row>
    <row r="222" spans="1:5" ht="12">
      <c r="A222" s="194"/>
      <c r="B222" s="195"/>
      <c r="C222" s="196"/>
      <c r="D222" s="197"/>
      <c r="E222" s="198"/>
    </row>
    <row r="223" spans="1:5" ht="12">
      <c r="A223" s="194"/>
      <c r="B223" s="195"/>
      <c r="C223" s="196"/>
      <c r="D223" s="197"/>
      <c r="E223" s="198"/>
    </row>
    <row r="224" spans="1:5" ht="12">
      <c r="A224" s="194"/>
      <c r="B224" s="195"/>
      <c r="C224" s="196"/>
      <c r="D224" s="197"/>
      <c r="E224" s="198"/>
    </row>
    <row r="225" spans="1:5" ht="12">
      <c r="A225" s="194"/>
      <c r="B225" s="195"/>
      <c r="C225" s="196"/>
      <c r="D225" s="197"/>
      <c r="E225" s="198"/>
    </row>
    <row r="226" spans="1:5" ht="12">
      <c r="A226" s="194"/>
      <c r="B226" s="195"/>
      <c r="C226" s="196"/>
      <c r="D226" s="197"/>
      <c r="E226" s="198"/>
    </row>
    <row r="227" spans="1:5" ht="12">
      <c r="A227" s="194"/>
      <c r="B227" s="195"/>
      <c r="C227" s="196"/>
      <c r="D227" s="197"/>
      <c r="E227" s="198"/>
    </row>
    <row r="228" spans="1:5" ht="12">
      <c r="A228" s="194"/>
      <c r="B228" s="195"/>
      <c r="C228" s="196"/>
      <c r="D228" s="197"/>
      <c r="E228" s="198"/>
    </row>
    <row r="229" spans="1:5" ht="12">
      <c r="A229" s="194"/>
      <c r="B229" s="195"/>
      <c r="C229" s="196"/>
      <c r="D229" s="197"/>
      <c r="E229" s="198"/>
    </row>
    <row r="230" spans="1:5" ht="12">
      <c r="A230" s="194"/>
      <c r="B230" s="195"/>
      <c r="C230" s="196"/>
      <c r="D230" s="197"/>
      <c r="E230" s="198"/>
    </row>
    <row r="231" spans="1:5" ht="12">
      <c r="A231" s="194"/>
      <c r="B231" s="195"/>
      <c r="C231" s="196"/>
      <c r="D231" s="197"/>
      <c r="E231" s="198"/>
    </row>
    <row r="232" spans="1:5" ht="12">
      <c r="A232" s="194"/>
      <c r="B232" s="195"/>
      <c r="C232" s="196"/>
      <c r="D232" s="197"/>
      <c r="E232" s="198"/>
    </row>
    <row r="233" spans="1:5" ht="12">
      <c r="A233" s="194"/>
      <c r="B233" s="195"/>
      <c r="C233" s="196"/>
      <c r="D233" s="197"/>
      <c r="E233" s="198"/>
    </row>
    <row r="234" spans="1:5" ht="12">
      <c r="A234" s="194"/>
      <c r="B234" s="195"/>
      <c r="C234" s="196"/>
      <c r="D234" s="197"/>
      <c r="E234" s="198"/>
    </row>
    <row r="235" spans="1:5" ht="12">
      <c r="A235" s="194"/>
      <c r="B235" s="195"/>
      <c r="C235" s="196"/>
      <c r="D235" s="197"/>
      <c r="E235" s="198"/>
    </row>
    <row r="236" spans="1:5" ht="12">
      <c r="A236" s="194"/>
      <c r="B236" s="195"/>
      <c r="C236" s="196"/>
      <c r="D236" s="197"/>
      <c r="E236" s="198"/>
    </row>
    <row r="237" spans="1:5" ht="12">
      <c r="A237" s="194"/>
      <c r="B237" s="195"/>
      <c r="C237" s="196"/>
      <c r="D237" s="197"/>
      <c r="E237" s="198"/>
    </row>
    <row r="238" spans="1:5" ht="12">
      <c r="A238" s="194"/>
      <c r="B238" s="195"/>
      <c r="C238" s="196"/>
      <c r="D238" s="197"/>
      <c r="E238" s="198"/>
    </row>
    <row r="239" spans="1:5" ht="12">
      <c r="A239" s="194"/>
      <c r="B239" s="195"/>
      <c r="C239" s="196"/>
      <c r="D239" s="197"/>
      <c r="E239" s="198"/>
    </row>
    <row r="240" spans="1:5" ht="12">
      <c r="A240" s="194"/>
      <c r="B240" s="195"/>
      <c r="C240" s="196"/>
      <c r="D240" s="197"/>
      <c r="E240" s="198"/>
    </row>
    <row r="241" spans="1:5" ht="12">
      <c r="A241" s="194"/>
      <c r="B241" s="195"/>
      <c r="C241" s="196"/>
      <c r="D241" s="197"/>
      <c r="E241" s="198"/>
    </row>
    <row r="242" spans="1:5" ht="12">
      <c r="A242" s="194"/>
      <c r="B242" s="195"/>
      <c r="C242" s="196"/>
      <c r="D242" s="197"/>
      <c r="E242" s="198"/>
    </row>
    <row r="243" spans="1:5" ht="12">
      <c r="A243" s="194"/>
      <c r="B243" s="195"/>
      <c r="C243" s="196"/>
      <c r="D243" s="197"/>
      <c r="E243" s="198"/>
    </row>
    <row r="244" spans="1:5" ht="12">
      <c r="A244" s="194"/>
      <c r="B244" s="195"/>
      <c r="C244" s="196"/>
      <c r="D244" s="197"/>
      <c r="E244" s="198"/>
    </row>
    <row r="245" spans="1:5" ht="12">
      <c r="A245" s="194"/>
      <c r="B245" s="195"/>
      <c r="C245" s="196"/>
      <c r="D245" s="197"/>
      <c r="E245" s="198"/>
    </row>
    <row r="246" spans="1:5" ht="12">
      <c r="A246" s="194"/>
      <c r="B246" s="195"/>
      <c r="C246" s="196"/>
      <c r="D246" s="197"/>
      <c r="E246" s="198"/>
    </row>
    <row r="247" spans="1:5" ht="12">
      <c r="A247" s="194"/>
      <c r="B247" s="195"/>
      <c r="C247" s="196"/>
      <c r="D247" s="197"/>
      <c r="E247" s="198"/>
    </row>
    <row r="248" spans="1:5" ht="12">
      <c r="A248" s="194"/>
      <c r="B248" s="195"/>
      <c r="C248" s="196"/>
      <c r="D248" s="197"/>
      <c r="E248" s="198"/>
    </row>
    <row r="249" spans="1:5" ht="12">
      <c r="A249" s="194"/>
      <c r="B249" s="195"/>
      <c r="C249" s="196"/>
      <c r="D249" s="197"/>
      <c r="E249" s="198"/>
    </row>
    <row r="250" spans="1:5" ht="12">
      <c r="A250" s="194"/>
      <c r="B250" s="195"/>
      <c r="C250" s="196"/>
      <c r="D250" s="197"/>
      <c r="E250" s="198"/>
    </row>
    <row r="251" spans="1:5" ht="12">
      <c r="A251" s="194"/>
      <c r="B251" s="195"/>
      <c r="C251" s="196"/>
      <c r="D251" s="197"/>
      <c r="E251" s="198"/>
    </row>
    <row r="252" spans="1:5" ht="12">
      <c r="A252" s="194"/>
      <c r="B252" s="195"/>
      <c r="C252" s="196"/>
      <c r="D252" s="197"/>
      <c r="E252" s="198"/>
    </row>
    <row r="253" spans="1:5" ht="12">
      <c r="A253" s="194"/>
      <c r="B253" s="195"/>
      <c r="C253" s="196"/>
      <c r="D253" s="197"/>
      <c r="E253" s="198"/>
    </row>
    <row r="254" spans="1:5" ht="12">
      <c r="A254" s="194"/>
      <c r="B254" s="195"/>
      <c r="C254" s="196"/>
      <c r="D254" s="197"/>
      <c r="E254" s="198"/>
    </row>
    <row r="255" spans="1:5" ht="12">
      <c r="A255" s="194"/>
      <c r="B255" s="195"/>
      <c r="C255" s="196"/>
      <c r="D255" s="197"/>
      <c r="E255" s="198"/>
    </row>
    <row r="256" spans="1:5" ht="12">
      <c r="A256" s="194"/>
      <c r="B256" s="195"/>
      <c r="C256" s="196"/>
      <c r="D256" s="197"/>
      <c r="E256" s="198"/>
    </row>
    <row r="257" spans="1:5" ht="12">
      <c r="A257" s="194"/>
      <c r="B257" s="195"/>
      <c r="C257" s="196"/>
      <c r="D257" s="197"/>
      <c r="E257" s="198"/>
    </row>
    <row r="258" spans="1:5" ht="12">
      <c r="A258" s="194"/>
      <c r="B258" s="195"/>
      <c r="C258" s="196"/>
      <c r="D258" s="197"/>
      <c r="E258" s="198"/>
    </row>
    <row r="259" spans="1:5" ht="12">
      <c r="A259" s="194"/>
      <c r="B259" s="195"/>
      <c r="C259" s="196"/>
      <c r="D259" s="197"/>
      <c r="E259" s="198"/>
    </row>
    <row r="260" spans="1:5" ht="12">
      <c r="A260" s="194"/>
      <c r="B260" s="195"/>
      <c r="C260" s="196"/>
      <c r="D260" s="197"/>
      <c r="E260" s="198"/>
    </row>
    <row r="261" spans="1:5" ht="12">
      <c r="A261" s="194"/>
      <c r="B261" s="195"/>
      <c r="C261" s="196"/>
      <c r="D261" s="197"/>
      <c r="E261" s="198"/>
    </row>
    <row r="262" spans="1:5" ht="12">
      <c r="A262" s="194"/>
      <c r="B262" s="195"/>
      <c r="C262" s="196"/>
      <c r="D262" s="197"/>
      <c r="E262" s="198"/>
    </row>
    <row r="263" spans="1:5" ht="12">
      <c r="A263" s="194"/>
      <c r="B263" s="195"/>
      <c r="C263" s="196"/>
      <c r="D263" s="197"/>
      <c r="E263" s="198"/>
    </row>
    <row r="264" spans="1:5" ht="12">
      <c r="A264" s="194"/>
      <c r="B264" s="195"/>
      <c r="C264" s="196"/>
      <c r="D264" s="197"/>
      <c r="E264" s="198"/>
    </row>
    <row r="265" spans="1:5" ht="12">
      <c r="A265" s="194"/>
      <c r="B265" s="195"/>
      <c r="C265" s="196"/>
      <c r="D265" s="197"/>
      <c r="E265" s="198"/>
    </row>
    <row r="266" spans="1:5" ht="12">
      <c r="A266" s="194"/>
      <c r="B266" s="195"/>
      <c r="C266" s="196"/>
      <c r="D266" s="197"/>
      <c r="E266" s="198"/>
    </row>
    <row r="267" spans="1:5" ht="12">
      <c r="A267" s="194"/>
      <c r="B267" s="195"/>
      <c r="C267" s="196"/>
      <c r="D267" s="197"/>
      <c r="E267" s="198"/>
    </row>
    <row r="268" spans="1:5" ht="12">
      <c r="A268" s="194"/>
      <c r="B268" s="195"/>
      <c r="C268" s="196"/>
      <c r="D268" s="197"/>
      <c r="E268" s="198"/>
    </row>
    <row r="269" spans="1:5" ht="12">
      <c r="A269" s="194"/>
      <c r="B269" s="195"/>
      <c r="C269" s="196"/>
      <c r="D269" s="197"/>
      <c r="E269" s="198"/>
    </row>
    <row r="270" spans="1:5" ht="12">
      <c r="A270" s="194"/>
      <c r="B270" s="195"/>
      <c r="C270" s="196"/>
      <c r="D270" s="197"/>
      <c r="E270" s="198"/>
    </row>
    <row r="271" spans="1:5" ht="12">
      <c r="A271" s="194"/>
      <c r="B271" s="195"/>
      <c r="C271" s="196"/>
      <c r="D271" s="197"/>
      <c r="E271" s="198"/>
    </row>
    <row r="272" spans="1:5" ht="12">
      <c r="A272" s="194"/>
      <c r="B272" s="195"/>
      <c r="C272" s="196"/>
      <c r="D272" s="197"/>
      <c r="E272" s="198"/>
    </row>
    <row r="273" spans="1:5" ht="12">
      <c r="A273" s="194"/>
      <c r="B273" s="195"/>
      <c r="C273" s="196"/>
      <c r="D273" s="197"/>
      <c r="E273" s="198"/>
    </row>
    <row r="274" spans="1:5" ht="12">
      <c r="A274" s="194"/>
      <c r="B274" s="195"/>
      <c r="C274" s="196"/>
      <c r="D274" s="197"/>
      <c r="E274" s="198"/>
    </row>
    <row r="275" spans="1:5" ht="12">
      <c r="A275" s="194"/>
      <c r="B275" s="195"/>
      <c r="C275" s="196"/>
      <c r="D275" s="197"/>
      <c r="E275" s="198"/>
    </row>
    <row r="276" spans="1:5" ht="12">
      <c r="A276" s="194"/>
      <c r="B276" s="195"/>
      <c r="C276" s="196"/>
      <c r="D276" s="197"/>
      <c r="E276" s="198"/>
    </row>
    <row r="277" spans="1:5" ht="12">
      <c r="A277" s="194"/>
      <c r="B277" s="195"/>
      <c r="C277" s="196"/>
      <c r="D277" s="197"/>
      <c r="E277" s="198"/>
    </row>
    <row r="278" spans="1:5" ht="12">
      <c r="A278" s="194"/>
      <c r="B278" s="195"/>
      <c r="C278" s="196"/>
      <c r="D278" s="197"/>
      <c r="E278" s="198"/>
    </row>
    <row r="279" spans="1:5" ht="12">
      <c r="A279" s="194"/>
      <c r="B279" s="195"/>
      <c r="C279" s="196"/>
      <c r="D279" s="197"/>
      <c r="E279" s="198"/>
    </row>
    <row r="280" spans="1:5" ht="12">
      <c r="A280" s="194"/>
      <c r="B280" s="195"/>
      <c r="C280" s="196"/>
      <c r="D280" s="197"/>
      <c r="E280" s="198"/>
    </row>
    <row r="281" spans="1:5" ht="12">
      <c r="A281" s="194"/>
      <c r="B281" s="195"/>
      <c r="C281" s="196"/>
      <c r="D281" s="197"/>
      <c r="E281" s="198"/>
    </row>
    <row r="282" spans="1:5" ht="12">
      <c r="A282" s="194"/>
      <c r="B282" s="195"/>
      <c r="C282" s="196"/>
      <c r="D282" s="197"/>
      <c r="E282" s="198"/>
    </row>
    <row r="283" spans="1:5" ht="12">
      <c r="A283" s="194"/>
      <c r="B283" s="195"/>
      <c r="C283" s="196"/>
      <c r="D283" s="197"/>
      <c r="E283" s="198"/>
    </row>
    <row r="284" spans="1:5" ht="12">
      <c r="A284" s="194"/>
      <c r="B284" s="195"/>
      <c r="C284" s="196"/>
      <c r="D284" s="197"/>
      <c r="E284" s="198"/>
    </row>
    <row r="285" spans="1:5" ht="12">
      <c r="A285" s="194"/>
      <c r="B285" s="195"/>
      <c r="C285" s="196"/>
      <c r="D285" s="197"/>
      <c r="E285" s="198"/>
    </row>
    <row r="286" spans="1:5" ht="12">
      <c r="A286" s="194"/>
      <c r="B286" s="195"/>
      <c r="C286" s="196"/>
      <c r="D286" s="197"/>
      <c r="E286" s="198"/>
    </row>
    <row r="287" spans="1:5" ht="12">
      <c r="A287" s="194"/>
      <c r="B287" s="195"/>
      <c r="C287" s="196"/>
      <c r="D287" s="197"/>
      <c r="E287" s="198"/>
    </row>
    <row r="288" spans="1:5" ht="12">
      <c r="A288" s="194"/>
      <c r="B288" s="195"/>
      <c r="C288" s="196"/>
      <c r="D288" s="197"/>
      <c r="E288" s="198"/>
    </row>
    <row r="289" spans="1:5" ht="12">
      <c r="A289" s="194"/>
      <c r="B289" s="195"/>
      <c r="C289" s="196"/>
      <c r="D289" s="197"/>
      <c r="E289" s="198"/>
    </row>
    <row r="290" spans="1:5" ht="12">
      <c r="A290" s="194"/>
      <c r="B290" s="195"/>
      <c r="C290" s="196"/>
      <c r="D290" s="197"/>
      <c r="E290" s="198"/>
    </row>
    <row r="291" spans="1:5" ht="12">
      <c r="A291" s="194"/>
      <c r="B291" s="195"/>
      <c r="C291" s="196"/>
      <c r="D291" s="197"/>
      <c r="E291" s="198"/>
    </row>
    <row r="292" spans="1:5" ht="12">
      <c r="A292" s="194"/>
      <c r="B292" s="195"/>
      <c r="C292" s="196"/>
      <c r="D292" s="197"/>
      <c r="E292" s="198"/>
    </row>
    <row r="293" spans="1:5" ht="12">
      <c r="A293" s="194"/>
      <c r="B293" s="195"/>
      <c r="C293" s="196"/>
      <c r="D293" s="197"/>
      <c r="E293" s="198"/>
    </row>
    <row r="294" spans="1:5" ht="12">
      <c r="A294" s="194"/>
      <c r="B294" s="195"/>
      <c r="C294" s="196"/>
      <c r="D294" s="197"/>
      <c r="E294" s="198"/>
    </row>
    <row r="295" spans="1:5" ht="12">
      <c r="A295" s="194"/>
      <c r="B295" s="195"/>
      <c r="C295" s="196"/>
      <c r="D295" s="197"/>
      <c r="E295" s="198"/>
    </row>
    <row r="296" spans="1:5" ht="12">
      <c r="A296" s="194"/>
      <c r="B296" s="195"/>
      <c r="C296" s="196"/>
      <c r="D296" s="197"/>
      <c r="E296" s="198"/>
    </row>
    <row r="297" spans="1:5" ht="12">
      <c r="A297" s="194"/>
      <c r="B297" s="195"/>
      <c r="C297" s="196"/>
      <c r="D297" s="197"/>
      <c r="E297" s="198"/>
    </row>
    <row r="298" spans="1:5" ht="12">
      <c r="A298" s="194"/>
      <c r="B298" s="195"/>
      <c r="C298" s="196"/>
      <c r="D298" s="197"/>
      <c r="E298" s="198"/>
    </row>
    <row r="299" spans="1:5" ht="12">
      <c r="A299" s="194"/>
      <c r="B299" s="195"/>
      <c r="C299" s="196"/>
      <c r="D299" s="197"/>
      <c r="E299" s="198"/>
    </row>
    <row r="300" spans="1:5" ht="12">
      <c r="A300" s="194"/>
      <c r="B300" s="195"/>
      <c r="C300" s="196"/>
      <c r="D300" s="197"/>
      <c r="E300" s="198"/>
    </row>
    <row r="301" spans="1:5" ht="12">
      <c r="A301" s="194"/>
      <c r="B301" s="195"/>
      <c r="C301" s="196"/>
      <c r="D301" s="197"/>
      <c r="E301" s="198"/>
    </row>
    <row r="302" spans="1:5" ht="12">
      <c r="A302" s="194"/>
      <c r="B302" s="195"/>
      <c r="C302" s="196"/>
      <c r="D302" s="197"/>
      <c r="E302" s="198"/>
    </row>
    <row r="303" spans="1:5" ht="12">
      <c r="A303" s="194"/>
      <c r="B303" s="195"/>
      <c r="C303" s="196"/>
      <c r="D303" s="197"/>
      <c r="E303" s="198"/>
    </row>
    <row r="304" spans="1:5" ht="12">
      <c r="A304" s="194"/>
      <c r="B304" s="195"/>
      <c r="C304" s="196"/>
      <c r="D304" s="197"/>
      <c r="E304" s="198"/>
    </row>
    <row r="305" spans="1:5" ht="12">
      <c r="A305" s="194"/>
      <c r="B305" s="195"/>
      <c r="C305" s="196"/>
      <c r="D305" s="197"/>
      <c r="E305" s="198"/>
    </row>
    <row r="306" spans="1:5" ht="12">
      <c r="A306" s="194"/>
      <c r="B306" s="195"/>
      <c r="C306" s="196"/>
      <c r="D306" s="197"/>
      <c r="E306" s="198"/>
    </row>
    <row r="307" spans="1:5" ht="12">
      <c r="A307" s="194"/>
      <c r="B307" s="195"/>
      <c r="C307" s="196"/>
      <c r="D307" s="197"/>
      <c r="E307" s="198"/>
    </row>
    <row r="308" spans="1:5" ht="12">
      <c r="A308" s="194"/>
      <c r="B308" s="195"/>
      <c r="C308" s="196"/>
      <c r="D308" s="197"/>
      <c r="E308" s="198"/>
    </row>
    <row r="309" spans="1:5" ht="12">
      <c r="A309" s="194"/>
      <c r="B309" s="195"/>
      <c r="C309" s="196"/>
      <c r="D309" s="197"/>
      <c r="E309" s="198"/>
    </row>
    <row r="310" spans="1:5" ht="12">
      <c r="A310" s="194"/>
      <c r="B310" s="195"/>
      <c r="C310" s="196"/>
      <c r="D310" s="197"/>
      <c r="E310" s="198"/>
    </row>
    <row r="311" spans="1:5" ht="12">
      <c r="A311" s="194"/>
      <c r="B311" s="195"/>
      <c r="C311" s="196"/>
      <c r="D311" s="197"/>
      <c r="E311" s="198"/>
    </row>
    <row r="312" spans="1:5" ht="12">
      <c r="A312" s="194"/>
      <c r="B312" s="195"/>
      <c r="C312" s="196"/>
      <c r="D312" s="197"/>
      <c r="E312" s="198"/>
    </row>
    <row r="313" spans="1:5" ht="12">
      <c r="A313" s="194"/>
      <c r="B313" s="195"/>
      <c r="C313" s="196"/>
      <c r="D313" s="197"/>
      <c r="E313" s="198"/>
    </row>
    <row r="314" spans="1:5" ht="12">
      <c r="A314" s="194"/>
      <c r="B314" s="195"/>
      <c r="C314" s="196"/>
      <c r="D314" s="197"/>
      <c r="E314" s="198"/>
    </row>
    <row r="315" spans="1:5" ht="12">
      <c r="A315" s="194"/>
      <c r="B315" s="195"/>
      <c r="C315" s="196"/>
      <c r="D315" s="197"/>
      <c r="E315" s="198"/>
    </row>
    <row r="316" spans="1:5" ht="12">
      <c r="A316" s="194"/>
      <c r="B316" s="195"/>
      <c r="C316" s="196"/>
      <c r="D316" s="197"/>
      <c r="E316" s="198"/>
    </row>
    <row r="317" spans="1:5" ht="12">
      <c r="A317" s="194"/>
      <c r="B317" s="195"/>
      <c r="C317" s="196"/>
      <c r="D317" s="197"/>
      <c r="E317" s="198"/>
    </row>
    <row r="318" spans="1:5" ht="12">
      <c r="A318" s="194"/>
      <c r="B318" s="195"/>
      <c r="C318" s="196"/>
      <c r="D318" s="197"/>
      <c r="E318" s="198"/>
    </row>
    <row r="319" spans="1:5" ht="12">
      <c r="A319" s="194"/>
      <c r="B319" s="195"/>
      <c r="C319" s="196"/>
      <c r="D319" s="197"/>
      <c r="E319" s="198"/>
    </row>
    <row r="320" spans="1:5" ht="12">
      <c r="A320" s="194"/>
      <c r="B320" s="195"/>
      <c r="C320" s="196"/>
      <c r="D320" s="197"/>
      <c r="E320" s="198"/>
    </row>
    <row r="321" spans="1:5" ht="12">
      <c r="A321" s="194"/>
      <c r="B321" s="195"/>
      <c r="C321" s="196"/>
      <c r="D321" s="197"/>
      <c r="E321" s="198"/>
    </row>
    <row r="322" spans="1:5" ht="12">
      <c r="A322" s="194"/>
      <c r="B322" s="195"/>
      <c r="C322" s="196"/>
      <c r="D322" s="197"/>
      <c r="E322" s="198"/>
    </row>
    <row r="323" spans="1:5" ht="12">
      <c r="A323" s="194"/>
      <c r="B323" s="195"/>
      <c r="C323" s="196"/>
      <c r="D323" s="197"/>
      <c r="E323" s="198"/>
    </row>
    <row r="324" spans="1:5" ht="12">
      <c r="A324" s="194"/>
      <c r="B324" s="195"/>
      <c r="C324" s="196"/>
      <c r="D324" s="197"/>
      <c r="E324" s="198"/>
    </row>
    <row r="325" spans="1:5" ht="12">
      <c r="A325" s="194"/>
      <c r="B325" s="195"/>
      <c r="C325" s="196"/>
      <c r="D325" s="197"/>
      <c r="E325" s="198"/>
    </row>
    <row r="326" spans="1:5" ht="12">
      <c r="A326" s="194"/>
      <c r="B326" s="195"/>
      <c r="C326" s="196"/>
      <c r="D326" s="197"/>
      <c r="E326" s="198"/>
    </row>
    <row r="327" spans="1:5" ht="12">
      <c r="A327" s="194"/>
      <c r="B327" s="195"/>
      <c r="C327" s="196"/>
      <c r="D327" s="197"/>
      <c r="E327" s="198"/>
    </row>
    <row r="328" spans="1:5" ht="12">
      <c r="A328" s="194"/>
      <c r="B328" s="195"/>
      <c r="C328" s="196"/>
      <c r="D328" s="197"/>
      <c r="E328" s="198"/>
    </row>
    <row r="329" spans="1:5" ht="12">
      <c r="A329" s="194"/>
      <c r="B329" s="195"/>
      <c r="C329" s="196"/>
      <c r="D329" s="197"/>
      <c r="E329" s="198"/>
    </row>
    <row r="330" spans="1:5" ht="12">
      <c r="A330" s="194"/>
      <c r="B330" s="195"/>
      <c r="C330" s="196"/>
      <c r="D330" s="197"/>
      <c r="E330" s="198"/>
    </row>
    <row r="331" spans="1:5" ht="12">
      <c r="A331" s="194"/>
      <c r="B331" s="195"/>
      <c r="C331" s="196"/>
      <c r="D331" s="197"/>
      <c r="E331" s="198"/>
    </row>
    <row r="332" spans="1:5" ht="12">
      <c r="A332" s="194"/>
      <c r="B332" s="195"/>
      <c r="C332" s="196"/>
      <c r="D332" s="197"/>
      <c r="E332" s="198"/>
    </row>
    <row r="333" spans="1:5" ht="12">
      <c r="A333" s="194"/>
      <c r="B333" s="195"/>
      <c r="C333" s="196"/>
      <c r="D333" s="197"/>
      <c r="E333" s="198"/>
    </row>
    <row r="334" spans="1:5" ht="12">
      <c r="A334" s="194"/>
      <c r="B334" s="195"/>
      <c r="C334" s="196"/>
      <c r="D334" s="197"/>
      <c r="E334" s="198"/>
    </row>
    <row r="335" spans="1:5" ht="12">
      <c r="A335" s="194"/>
      <c r="B335" s="195"/>
      <c r="C335" s="196"/>
      <c r="D335" s="197"/>
      <c r="E335" s="198"/>
    </row>
    <row r="336" spans="1:5" ht="12">
      <c r="A336" s="194"/>
      <c r="B336" s="195"/>
      <c r="C336" s="196"/>
      <c r="D336" s="197"/>
      <c r="E336" s="198"/>
    </row>
    <row r="337" spans="1:5" ht="12">
      <c r="A337" s="194"/>
      <c r="B337" s="195"/>
      <c r="C337" s="196"/>
      <c r="D337" s="197"/>
      <c r="E337" s="198"/>
    </row>
    <row r="338" spans="1:5" ht="12">
      <c r="A338" s="194"/>
      <c r="B338" s="195"/>
      <c r="C338" s="196"/>
      <c r="D338" s="197"/>
      <c r="E338" s="198"/>
    </row>
    <row r="339" spans="1:5" ht="12">
      <c r="A339" s="194"/>
      <c r="B339" s="195"/>
      <c r="C339" s="196"/>
      <c r="D339" s="197"/>
      <c r="E339" s="198"/>
    </row>
    <row r="340" spans="1:5" ht="12">
      <c r="A340" s="194"/>
      <c r="B340" s="195"/>
      <c r="C340" s="196"/>
      <c r="D340" s="197"/>
      <c r="E340" s="198"/>
    </row>
    <row r="341" spans="1:5" ht="12">
      <c r="A341" s="194"/>
      <c r="B341" s="195"/>
      <c r="C341" s="196"/>
      <c r="D341" s="197"/>
      <c r="E341" s="198"/>
    </row>
    <row r="342" spans="1:5" ht="12">
      <c r="A342" s="194"/>
      <c r="B342" s="195"/>
      <c r="C342" s="196"/>
      <c r="D342" s="197"/>
      <c r="E342" s="198"/>
    </row>
    <row r="343" spans="1:5" ht="12">
      <c r="A343" s="194"/>
      <c r="B343" s="195"/>
      <c r="C343" s="196"/>
      <c r="D343" s="197"/>
      <c r="E343" s="198"/>
    </row>
    <row r="344" spans="1:5" ht="12">
      <c r="A344" s="194"/>
      <c r="B344" s="195"/>
      <c r="C344" s="196"/>
      <c r="D344" s="197"/>
      <c r="E344" s="198"/>
    </row>
    <row r="345" spans="1:5" ht="12">
      <c r="A345" s="194"/>
      <c r="B345" s="195"/>
      <c r="C345" s="196"/>
      <c r="D345" s="197"/>
      <c r="E345" s="198"/>
    </row>
    <row r="346" spans="1:5" ht="12">
      <c r="A346" s="194"/>
      <c r="B346" s="195"/>
      <c r="C346" s="196"/>
      <c r="D346" s="197"/>
      <c r="E346" s="198"/>
    </row>
    <row r="347" spans="1:5" ht="12">
      <c r="A347" s="194"/>
      <c r="B347" s="195"/>
      <c r="C347" s="196"/>
      <c r="D347" s="197"/>
      <c r="E347" s="198"/>
    </row>
    <row r="348" spans="1:5" ht="12">
      <c r="A348" s="194"/>
      <c r="B348" s="195"/>
      <c r="C348" s="196"/>
      <c r="D348" s="197"/>
      <c r="E348" s="198"/>
    </row>
    <row r="349" spans="1:5" ht="12">
      <c r="A349" s="194"/>
      <c r="B349" s="195"/>
      <c r="C349" s="196"/>
      <c r="D349" s="197"/>
      <c r="E349" s="198"/>
    </row>
    <row r="350" spans="1:5" ht="12">
      <c r="A350" s="194"/>
      <c r="B350" s="195"/>
      <c r="C350" s="196"/>
      <c r="D350" s="197"/>
      <c r="E350" s="198"/>
    </row>
    <row r="351" spans="1:5" ht="12">
      <c r="A351" s="194"/>
      <c r="B351" s="195"/>
      <c r="C351" s="196"/>
      <c r="D351" s="197"/>
      <c r="E351" s="198"/>
    </row>
    <row r="352" spans="1:5" ht="12">
      <c r="A352" s="194"/>
      <c r="B352" s="195"/>
      <c r="C352" s="196"/>
      <c r="D352" s="197"/>
      <c r="E352" s="198"/>
    </row>
    <row r="353" spans="1:5" ht="12">
      <c r="A353" s="194"/>
      <c r="B353" s="195"/>
      <c r="C353" s="196"/>
      <c r="D353" s="197"/>
      <c r="E353" s="198"/>
    </row>
    <row r="354" spans="1:5" ht="12">
      <c r="A354" s="194"/>
      <c r="B354" s="195"/>
      <c r="C354" s="196"/>
      <c r="D354" s="197"/>
      <c r="E354" s="198"/>
    </row>
    <row r="355" spans="1:5" ht="12">
      <c r="A355" s="194"/>
      <c r="B355" s="195"/>
      <c r="C355" s="196"/>
      <c r="D355" s="197"/>
      <c r="E355" s="198"/>
    </row>
    <row r="356" spans="1:5" ht="12">
      <c r="A356" s="194"/>
      <c r="B356" s="195"/>
      <c r="C356" s="196"/>
      <c r="D356" s="197"/>
      <c r="E356" s="198"/>
    </row>
    <row r="357" spans="1:5" ht="12">
      <c r="A357" s="194"/>
      <c r="B357" s="195"/>
      <c r="C357" s="196"/>
      <c r="D357" s="197"/>
      <c r="E357" s="198"/>
    </row>
    <row r="358" spans="1:5" ht="12">
      <c r="A358" s="194"/>
      <c r="B358" s="195"/>
      <c r="C358" s="196"/>
      <c r="D358" s="197"/>
      <c r="E358" s="198"/>
    </row>
    <row r="359" spans="1:5" ht="12">
      <c r="A359" s="194"/>
      <c r="B359" s="195"/>
      <c r="C359" s="196"/>
      <c r="D359" s="197"/>
      <c r="E359" s="198"/>
    </row>
    <row r="360" spans="1:5" ht="12">
      <c r="A360" s="194"/>
      <c r="B360" s="195"/>
      <c r="C360" s="196"/>
      <c r="D360" s="197"/>
      <c r="E360" s="198"/>
    </row>
    <row r="361" spans="1:5" ht="12">
      <c r="A361" s="194"/>
      <c r="B361" s="195"/>
      <c r="C361" s="196"/>
      <c r="D361" s="197"/>
      <c r="E361" s="198"/>
    </row>
    <row r="362" spans="1:5" ht="12">
      <c r="A362" s="194"/>
      <c r="B362" s="195"/>
      <c r="C362" s="196"/>
      <c r="D362" s="197"/>
      <c r="E362" s="198"/>
    </row>
    <row r="363" spans="1:5" ht="12">
      <c r="A363" s="194"/>
      <c r="B363" s="195"/>
      <c r="C363" s="196"/>
      <c r="D363" s="197"/>
      <c r="E363" s="198"/>
    </row>
    <row r="364" spans="1:5" ht="12">
      <c r="A364" s="194"/>
      <c r="B364" s="195"/>
      <c r="C364" s="196"/>
      <c r="D364" s="197"/>
      <c r="E364" s="198"/>
    </row>
    <row r="365" spans="1:5" ht="12">
      <c r="A365" s="194"/>
      <c r="B365" s="195"/>
      <c r="C365" s="196"/>
      <c r="D365" s="197"/>
      <c r="E365" s="198"/>
    </row>
    <row r="366" spans="1:5" ht="12">
      <c r="A366" s="194"/>
      <c r="B366" s="195"/>
      <c r="C366" s="196"/>
      <c r="D366" s="197"/>
      <c r="E366" s="198"/>
    </row>
    <row r="367" spans="1:5" ht="12">
      <c r="A367" s="194"/>
      <c r="B367" s="195"/>
      <c r="C367" s="196"/>
      <c r="D367" s="197"/>
      <c r="E367" s="198"/>
    </row>
    <row r="368" spans="1:5" ht="12">
      <c r="A368" s="194"/>
      <c r="B368" s="195"/>
      <c r="C368" s="196"/>
      <c r="D368" s="197"/>
      <c r="E368" s="198"/>
    </row>
    <row r="369" spans="1:5" ht="12">
      <c r="A369" s="194"/>
      <c r="B369" s="195"/>
      <c r="C369" s="196"/>
      <c r="D369" s="197"/>
      <c r="E369" s="198"/>
    </row>
    <row r="370" spans="1:5" ht="12">
      <c r="A370" s="194"/>
      <c r="B370" s="195"/>
      <c r="C370" s="196"/>
      <c r="D370" s="197"/>
      <c r="E370" s="198"/>
    </row>
    <row r="371" spans="1:5" ht="12">
      <c r="A371" s="194"/>
      <c r="B371" s="195"/>
      <c r="C371" s="196"/>
      <c r="D371" s="197"/>
      <c r="E371" s="198"/>
    </row>
    <row r="372" spans="1:5" ht="12">
      <c r="A372" s="194"/>
      <c r="B372" s="195"/>
      <c r="C372" s="196"/>
      <c r="D372" s="197"/>
      <c r="E372" s="198"/>
    </row>
    <row r="373" spans="1:5" ht="12">
      <c r="A373" s="194"/>
      <c r="B373" s="195"/>
      <c r="C373" s="196"/>
      <c r="D373" s="197"/>
      <c r="E373" s="198"/>
    </row>
    <row r="374" spans="1:5" ht="12">
      <c r="A374" s="194"/>
      <c r="B374" s="195"/>
      <c r="C374" s="196"/>
      <c r="D374" s="197"/>
      <c r="E374" s="198"/>
    </row>
    <row r="375" spans="1:5" ht="12">
      <c r="A375" s="194"/>
      <c r="B375" s="195"/>
      <c r="C375" s="196"/>
      <c r="D375" s="197"/>
      <c r="E375" s="198"/>
    </row>
    <row r="376" spans="1:5" ht="12">
      <c r="A376" s="194"/>
      <c r="B376" s="195"/>
      <c r="C376" s="196"/>
      <c r="D376" s="197"/>
      <c r="E376" s="198"/>
    </row>
    <row r="377" spans="1:5" ht="12">
      <c r="A377" s="194"/>
      <c r="B377" s="195"/>
      <c r="C377" s="196"/>
      <c r="D377" s="197"/>
      <c r="E377" s="198"/>
    </row>
    <row r="378" spans="1:5" ht="12">
      <c r="A378" s="194"/>
      <c r="B378" s="195"/>
      <c r="C378" s="196"/>
      <c r="D378" s="197"/>
      <c r="E378" s="198"/>
    </row>
    <row r="379" spans="1:5" ht="12">
      <c r="A379" s="194"/>
      <c r="B379" s="195"/>
      <c r="C379" s="196"/>
      <c r="D379" s="197"/>
      <c r="E379" s="198"/>
    </row>
    <row r="380" spans="1:5" ht="12">
      <c r="A380" s="194"/>
      <c r="B380" s="195"/>
      <c r="C380" s="196"/>
      <c r="D380" s="197"/>
      <c r="E380" s="198"/>
    </row>
    <row r="381" spans="1:5" ht="12">
      <c r="A381" s="194"/>
      <c r="B381" s="195"/>
      <c r="C381" s="196"/>
      <c r="D381" s="197"/>
      <c r="E381" s="198"/>
    </row>
    <row r="382" spans="1:5" ht="12">
      <c r="A382" s="194"/>
      <c r="B382" s="195"/>
      <c r="C382" s="196"/>
      <c r="D382" s="197"/>
      <c r="E382" s="198"/>
    </row>
    <row r="383" spans="1:5" ht="12">
      <c r="A383" s="194"/>
      <c r="B383" s="195"/>
      <c r="C383" s="196"/>
      <c r="D383" s="197"/>
      <c r="E383" s="198"/>
    </row>
    <row r="384" spans="1:5" ht="12">
      <c r="A384" s="194"/>
      <c r="B384" s="195"/>
      <c r="C384" s="196"/>
      <c r="D384" s="197"/>
      <c r="E384" s="198"/>
    </row>
    <row r="385" spans="1:5" ht="12">
      <c r="A385" s="194"/>
      <c r="B385" s="195"/>
      <c r="C385" s="196"/>
      <c r="D385" s="197"/>
      <c r="E385" s="198"/>
    </row>
    <row r="386" spans="1:5" ht="12">
      <c r="A386" s="194"/>
      <c r="B386" s="195"/>
      <c r="C386" s="196"/>
      <c r="D386" s="197"/>
      <c r="E386" s="198"/>
    </row>
    <row r="387" spans="1:5" ht="12">
      <c r="A387" s="194"/>
      <c r="B387" s="195"/>
      <c r="C387" s="196"/>
      <c r="D387" s="197"/>
      <c r="E387" s="198"/>
    </row>
    <row r="388" spans="1:5" ht="12">
      <c r="A388" s="194"/>
      <c r="B388" s="195"/>
      <c r="C388" s="196"/>
      <c r="D388" s="197"/>
      <c r="E388" s="198"/>
    </row>
    <row r="389" spans="1:5" ht="12">
      <c r="A389" s="194"/>
      <c r="B389" s="195"/>
      <c r="C389" s="196"/>
      <c r="D389" s="197"/>
      <c r="E389" s="198"/>
    </row>
    <row r="390" spans="1:5" ht="12">
      <c r="A390" s="194"/>
      <c r="B390" s="195"/>
      <c r="C390" s="196"/>
      <c r="D390" s="197"/>
      <c r="E390" s="198"/>
    </row>
    <row r="391" spans="1:5" ht="12">
      <c r="A391" s="194"/>
      <c r="B391" s="195"/>
      <c r="C391" s="196"/>
      <c r="D391" s="197"/>
      <c r="E391" s="198"/>
    </row>
    <row r="392" spans="1:5" ht="12">
      <c r="A392" s="194"/>
      <c r="B392" s="195"/>
      <c r="C392" s="196"/>
      <c r="D392" s="197"/>
      <c r="E392" s="198"/>
    </row>
    <row r="393" spans="1:5" ht="12">
      <c r="A393" s="194"/>
      <c r="B393" s="195"/>
      <c r="C393" s="196"/>
      <c r="D393" s="197"/>
      <c r="E393" s="198"/>
    </row>
    <row r="394" spans="1:5" ht="12">
      <c r="A394" s="194"/>
      <c r="B394" s="195"/>
      <c r="C394" s="196"/>
      <c r="D394" s="197"/>
      <c r="E394" s="198"/>
    </row>
    <row r="395" spans="1:5" ht="12">
      <c r="A395" s="194"/>
      <c r="B395" s="195"/>
      <c r="C395" s="196"/>
      <c r="D395" s="197"/>
      <c r="E395" s="198"/>
    </row>
    <row r="396" spans="1:5" ht="12">
      <c r="A396" s="194"/>
      <c r="B396" s="195"/>
      <c r="C396" s="196"/>
      <c r="D396" s="197"/>
      <c r="E396" s="198"/>
    </row>
    <row r="397" spans="1:5" ht="12">
      <c r="A397" s="194"/>
      <c r="B397" s="195"/>
      <c r="C397" s="196"/>
      <c r="D397" s="197"/>
      <c r="E397" s="198"/>
    </row>
    <row r="398" spans="1:5" ht="12">
      <c r="A398" s="194"/>
      <c r="B398" s="195"/>
      <c r="C398" s="196"/>
      <c r="D398" s="197"/>
      <c r="E398" s="198"/>
    </row>
    <row r="399" spans="1:5" ht="12">
      <c r="A399" s="194"/>
      <c r="B399" s="195"/>
      <c r="C399" s="196"/>
      <c r="D399" s="197"/>
      <c r="E399" s="198"/>
    </row>
    <row r="400" spans="1:5" ht="12">
      <c r="A400" s="194"/>
      <c r="B400" s="195"/>
      <c r="C400" s="196"/>
      <c r="D400" s="197"/>
      <c r="E400" s="198"/>
    </row>
    <row r="401" spans="1:5" ht="12">
      <c r="A401" s="194"/>
      <c r="B401" s="195"/>
      <c r="C401" s="196"/>
      <c r="D401" s="197"/>
      <c r="E401" s="198"/>
    </row>
    <row r="402" spans="1:5" ht="12">
      <c r="A402" s="194"/>
      <c r="B402" s="195"/>
      <c r="C402" s="196"/>
      <c r="D402" s="197"/>
      <c r="E402" s="198"/>
    </row>
    <row r="403" spans="1:5" ht="12">
      <c r="A403" s="194"/>
      <c r="B403" s="195"/>
      <c r="C403" s="196"/>
      <c r="D403" s="197"/>
      <c r="E403" s="198"/>
    </row>
    <row r="404" spans="1:5" ht="12">
      <c r="A404" s="194"/>
      <c r="B404" s="195"/>
      <c r="C404" s="196"/>
      <c r="D404" s="197"/>
      <c r="E404" s="198"/>
    </row>
    <row r="405" spans="1:5" ht="12">
      <c r="A405" s="194"/>
      <c r="B405" s="195"/>
      <c r="C405" s="196"/>
      <c r="D405" s="197"/>
      <c r="E405" s="198"/>
    </row>
    <row r="406" spans="1:5" ht="12">
      <c r="A406" s="194"/>
      <c r="B406" s="195"/>
      <c r="C406" s="196"/>
      <c r="D406" s="197"/>
      <c r="E406" s="198"/>
    </row>
    <row r="407" spans="1:5" ht="12">
      <c r="A407" s="194"/>
      <c r="B407" s="195"/>
      <c r="C407" s="196"/>
      <c r="D407" s="197"/>
      <c r="E407" s="198"/>
    </row>
    <row r="408" spans="1:5" ht="12">
      <c r="A408" s="194"/>
      <c r="B408" s="195"/>
      <c r="C408" s="196"/>
      <c r="D408" s="197"/>
      <c r="E408" s="198"/>
    </row>
    <row r="409" spans="1:5" ht="12">
      <c r="A409" s="194"/>
      <c r="B409" s="195"/>
      <c r="C409" s="196"/>
      <c r="D409" s="197"/>
      <c r="E409" s="198"/>
    </row>
    <row r="410" spans="1:5" ht="12">
      <c r="A410" s="194"/>
      <c r="B410" s="195"/>
      <c r="C410" s="196"/>
      <c r="D410" s="197"/>
      <c r="E410" s="198"/>
    </row>
    <row r="411" spans="1:5" ht="12">
      <c r="A411" s="194"/>
      <c r="B411" s="195"/>
      <c r="C411" s="196"/>
      <c r="D411" s="197"/>
      <c r="E411" s="198"/>
    </row>
    <row r="412" spans="1:5" ht="12">
      <c r="A412" s="194"/>
      <c r="B412" s="195"/>
      <c r="C412" s="196"/>
      <c r="D412" s="197"/>
      <c r="E412" s="198"/>
    </row>
    <row r="413" spans="1:5" ht="12">
      <c r="A413" s="194"/>
      <c r="B413" s="195"/>
      <c r="C413" s="196"/>
      <c r="D413" s="197"/>
      <c r="E413" s="198"/>
    </row>
    <row r="414" spans="1:5" ht="12">
      <c r="A414" s="194"/>
      <c r="B414" s="195"/>
      <c r="C414" s="196"/>
      <c r="D414" s="197"/>
      <c r="E414" s="198"/>
    </row>
    <row r="415" spans="1:5" ht="12">
      <c r="A415" s="194"/>
      <c r="B415" s="195"/>
      <c r="C415" s="196"/>
      <c r="D415" s="197"/>
      <c r="E415" s="198"/>
    </row>
    <row r="416" spans="1:5" ht="12">
      <c r="A416" s="194"/>
      <c r="B416" s="195"/>
      <c r="C416" s="196"/>
      <c r="D416" s="197"/>
      <c r="E416" s="198"/>
    </row>
    <row r="417" spans="1:5" ht="12">
      <c r="A417" s="194"/>
      <c r="B417" s="195"/>
      <c r="C417" s="196"/>
      <c r="D417" s="197"/>
      <c r="E417" s="198"/>
    </row>
    <row r="418" spans="1:5" ht="12">
      <c r="A418" s="194"/>
      <c r="B418" s="195"/>
      <c r="C418" s="196"/>
      <c r="D418" s="197"/>
      <c r="E418" s="198"/>
    </row>
    <row r="419" spans="1:5" ht="12">
      <c r="A419" s="194"/>
      <c r="B419" s="195"/>
      <c r="C419" s="196"/>
      <c r="D419" s="197"/>
      <c r="E419" s="198"/>
    </row>
    <row r="420" spans="1:5" ht="12">
      <c r="A420" s="194"/>
      <c r="B420" s="195"/>
      <c r="C420" s="196"/>
      <c r="D420" s="197"/>
      <c r="E420" s="198"/>
    </row>
    <row r="421" spans="1:5" ht="12">
      <c r="A421" s="194"/>
      <c r="B421" s="195"/>
      <c r="C421" s="196"/>
      <c r="D421" s="197"/>
      <c r="E421" s="198"/>
    </row>
    <row r="422" spans="1:5" ht="12">
      <c r="A422" s="194"/>
      <c r="B422" s="195"/>
      <c r="C422" s="196"/>
      <c r="D422" s="197"/>
      <c r="E422" s="198"/>
    </row>
    <row r="423" spans="1:5" ht="12">
      <c r="A423" s="194"/>
      <c r="B423" s="195"/>
      <c r="C423" s="196"/>
      <c r="D423" s="197"/>
      <c r="E423" s="198"/>
    </row>
    <row r="424" spans="1:5" ht="12">
      <c r="A424" s="194"/>
      <c r="B424" s="195"/>
      <c r="C424" s="196"/>
      <c r="D424" s="197"/>
      <c r="E424" s="198"/>
    </row>
    <row r="425" spans="1:5" ht="12">
      <c r="A425" s="194"/>
      <c r="B425" s="195"/>
      <c r="C425" s="196"/>
      <c r="D425" s="197"/>
      <c r="E425" s="198"/>
    </row>
    <row r="426" spans="1:5" ht="12">
      <c r="A426" s="194"/>
      <c r="B426" s="195"/>
      <c r="C426" s="196"/>
      <c r="D426" s="197"/>
      <c r="E426" s="198"/>
    </row>
    <row r="427" spans="1:5" ht="12">
      <c r="A427" s="194"/>
      <c r="B427" s="195"/>
      <c r="C427" s="196"/>
      <c r="D427" s="197"/>
      <c r="E427" s="198"/>
    </row>
    <row r="428" spans="1:5" ht="12">
      <c r="A428" s="194"/>
      <c r="B428" s="195"/>
      <c r="C428" s="196"/>
      <c r="D428" s="197"/>
      <c r="E428" s="198"/>
    </row>
    <row r="429" spans="1:5" ht="12">
      <c r="A429" s="194"/>
      <c r="B429" s="195"/>
      <c r="C429" s="196"/>
      <c r="D429" s="197"/>
      <c r="E429" s="198"/>
    </row>
    <row r="430" spans="1:5" ht="12">
      <c r="A430" s="194"/>
      <c r="B430" s="195"/>
      <c r="C430" s="196"/>
      <c r="D430" s="197"/>
      <c r="E430" s="198"/>
    </row>
    <row r="431" spans="1:5" ht="12">
      <c r="A431" s="194"/>
      <c r="B431" s="195"/>
      <c r="C431" s="196"/>
      <c r="D431" s="197"/>
      <c r="E431" s="198"/>
    </row>
    <row r="432" spans="1:5" ht="12">
      <c r="A432" s="194"/>
      <c r="B432" s="195"/>
      <c r="C432" s="196"/>
      <c r="D432" s="197"/>
      <c r="E432" s="198"/>
    </row>
    <row r="433" spans="1:5" ht="12">
      <c r="A433" s="194"/>
      <c r="B433" s="195"/>
      <c r="C433" s="196"/>
      <c r="D433" s="197"/>
      <c r="E433" s="198"/>
    </row>
    <row r="434" spans="1:5" ht="12">
      <c r="A434" s="194"/>
      <c r="B434" s="195"/>
      <c r="C434" s="196"/>
      <c r="D434" s="197"/>
      <c r="E434" s="198"/>
    </row>
    <row r="435" spans="1:5" ht="12">
      <c r="A435" s="194"/>
      <c r="B435" s="195"/>
      <c r="C435" s="196"/>
      <c r="D435" s="197"/>
      <c r="E435" s="198"/>
    </row>
    <row r="436" spans="1:5" ht="12">
      <c r="A436" s="194"/>
      <c r="B436" s="195"/>
      <c r="C436" s="196"/>
      <c r="D436" s="197"/>
      <c r="E436" s="198"/>
    </row>
    <row r="437" spans="1:5" ht="12">
      <c r="A437" s="194"/>
      <c r="B437" s="195"/>
      <c r="C437" s="196"/>
      <c r="D437" s="197"/>
      <c r="E437" s="198"/>
    </row>
    <row r="438" spans="1:5" ht="12">
      <c r="A438" s="194"/>
      <c r="B438" s="195"/>
      <c r="C438" s="196"/>
      <c r="D438" s="197"/>
      <c r="E438" s="198"/>
    </row>
    <row r="439" spans="1:5" ht="12">
      <c r="A439" s="194"/>
      <c r="B439" s="195"/>
      <c r="C439" s="196"/>
      <c r="D439" s="197"/>
      <c r="E439" s="198"/>
    </row>
    <row r="440" spans="1:5" ht="12">
      <c r="A440" s="194"/>
      <c r="B440" s="195"/>
      <c r="C440" s="196"/>
      <c r="D440" s="197"/>
      <c r="E440" s="198"/>
    </row>
    <row r="441" spans="1:5" ht="12">
      <c r="A441" s="194"/>
      <c r="B441" s="195"/>
      <c r="C441" s="196"/>
      <c r="D441" s="197"/>
      <c r="E441" s="198"/>
    </row>
    <row r="442" spans="1:5" ht="12">
      <c r="A442" s="194"/>
      <c r="B442" s="195"/>
      <c r="C442" s="196"/>
      <c r="D442" s="197"/>
      <c r="E442" s="198"/>
    </row>
    <row r="443" spans="1:5" ht="12">
      <c r="A443" s="194"/>
      <c r="B443" s="195"/>
      <c r="C443" s="196"/>
      <c r="D443" s="197"/>
      <c r="E443" s="198"/>
    </row>
    <row r="444" spans="1:5" ht="12">
      <c r="A444" s="194"/>
      <c r="B444" s="195"/>
      <c r="C444" s="196"/>
      <c r="D444" s="197"/>
      <c r="E444" s="198"/>
    </row>
    <row r="445" spans="1:5" ht="12">
      <c r="A445" s="194"/>
      <c r="B445" s="195"/>
      <c r="C445" s="196"/>
      <c r="D445" s="197"/>
      <c r="E445" s="198"/>
    </row>
    <row r="446" spans="1:5" ht="12">
      <c r="A446" s="194"/>
      <c r="B446" s="195"/>
      <c r="C446" s="196"/>
      <c r="D446" s="197"/>
      <c r="E446" s="198"/>
    </row>
    <row r="447" spans="1:5" ht="12">
      <c r="A447" s="194"/>
      <c r="B447" s="195"/>
      <c r="C447" s="196"/>
      <c r="D447" s="197"/>
      <c r="E447" s="198"/>
    </row>
    <row r="448" spans="1:5" ht="12">
      <c r="A448" s="194"/>
      <c r="B448" s="195"/>
      <c r="C448" s="196"/>
      <c r="D448" s="197"/>
      <c r="E448" s="198"/>
    </row>
    <row r="449" spans="1:5" ht="12">
      <c r="A449" s="194"/>
      <c r="B449" s="195"/>
      <c r="C449" s="196"/>
      <c r="D449" s="197"/>
      <c r="E449" s="198"/>
    </row>
    <row r="450" spans="1:5" ht="12">
      <c r="A450" s="194"/>
      <c r="B450" s="195"/>
      <c r="C450" s="196"/>
      <c r="D450" s="197"/>
      <c r="E450" s="198"/>
    </row>
    <row r="451" spans="1:5" ht="12">
      <c r="A451" s="194"/>
      <c r="B451" s="195"/>
      <c r="C451" s="196"/>
      <c r="D451" s="197"/>
      <c r="E451" s="198"/>
    </row>
    <row r="452" spans="1:5" ht="12">
      <c r="A452" s="194"/>
      <c r="B452" s="195"/>
      <c r="C452" s="196"/>
      <c r="D452" s="197"/>
      <c r="E452" s="198"/>
    </row>
    <row r="453" spans="1:5" ht="12">
      <c r="A453" s="194"/>
      <c r="B453" s="195"/>
      <c r="C453" s="196"/>
      <c r="D453" s="197"/>
      <c r="E453" s="198"/>
    </row>
    <row r="454" spans="1:5" ht="12">
      <c r="A454" s="194"/>
      <c r="B454" s="195"/>
      <c r="C454" s="196"/>
      <c r="D454" s="197"/>
      <c r="E454" s="198"/>
    </row>
    <row r="455" spans="1:5" ht="12">
      <c r="A455" s="194"/>
      <c r="B455" s="195"/>
      <c r="C455" s="196"/>
      <c r="D455" s="197"/>
      <c r="E455" s="198"/>
    </row>
    <row r="456" spans="1:5" ht="12">
      <c r="A456" s="194"/>
      <c r="B456" s="195"/>
      <c r="C456" s="196"/>
      <c r="D456" s="197"/>
      <c r="E456" s="198"/>
    </row>
    <row r="457" spans="1:5" ht="12">
      <c r="A457" s="194"/>
      <c r="B457" s="195"/>
      <c r="C457" s="196"/>
      <c r="D457" s="197"/>
      <c r="E457" s="198"/>
    </row>
    <row r="458" spans="1:5" ht="12">
      <c r="A458" s="194"/>
      <c r="B458" s="195"/>
      <c r="C458" s="196"/>
      <c r="D458" s="197"/>
      <c r="E458" s="198"/>
    </row>
    <row r="459" spans="1:5" ht="12">
      <c r="A459" s="194"/>
      <c r="B459" s="195"/>
      <c r="C459" s="196"/>
      <c r="D459" s="197"/>
      <c r="E459" s="198"/>
    </row>
    <row r="460" spans="1:5" ht="12">
      <c r="A460" s="194"/>
      <c r="B460" s="195"/>
      <c r="C460" s="196"/>
      <c r="D460" s="197"/>
      <c r="E460" s="198"/>
    </row>
    <row r="461" spans="1:5" ht="12">
      <c r="A461" s="194"/>
      <c r="B461" s="195"/>
      <c r="C461" s="196"/>
      <c r="D461" s="197"/>
      <c r="E461" s="198"/>
    </row>
    <row r="462" spans="1:5" ht="12">
      <c r="A462" s="194"/>
      <c r="B462" s="195"/>
      <c r="C462" s="196"/>
      <c r="D462" s="197"/>
      <c r="E462" s="198"/>
    </row>
    <row r="463" spans="1:5" ht="12">
      <c r="A463" s="194"/>
      <c r="B463" s="195"/>
      <c r="C463" s="196"/>
      <c r="D463" s="197"/>
      <c r="E463" s="198"/>
    </row>
    <row r="464" spans="1:5" ht="12">
      <c r="A464" s="194"/>
      <c r="B464" s="195"/>
      <c r="C464" s="196"/>
      <c r="D464" s="197"/>
      <c r="E464" s="198"/>
    </row>
    <row r="465" spans="1:5" ht="12">
      <c r="A465" s="194"/>
      <c r="B465" s="195"/>
      <c r="C465" s="196"/>
      <c r="D465" s="197"/>
      <c r="E465" s="198"/>
    </row>
    <row r="466" spans="1:5" ht="12">
      <c r="A466" s="194"/>
      <c r="B466" s="195"/>
      <c r="C466" s="196"/>
      <c r="D466" s="197"/>
      <c r="E466" s="198"/>
    </row>
    <row r="467" spans="1:5" ht="12">
      <c r="A467" s="194"/>
      <c r="B467" s="195"/>
      <c r="C467" s="196"/>
      <c r="D467" s="197"/>
      <c r="E467" s="198"/>
    </row>
    <row r="468" spans="1:5" ht="12">
      <c r="A468" s="194"/>
      <c r="B468" s="195"/>
      <c r="C468" s="196"/>
      <c r="D468" s="197"/>
      <c r="E468" s="198"/>
    </row>
    <row r="469" spans="1:5" ht="12">
      <c r="A469" s="194"/>
      <c r="B469" s="195"/>
      <c r="C469" s="196"/>
      <c r="D469" s="197"/>
      <c r="E469" s="198"/>
    </row>
    <row r="470" spans="1:5" ht="12">
      <c r="A470" s="194"/>
      <c r="B470" s="195"/>
      <c r="C470" s="196"/>
      <c r="D470" s="197"/>
      <c r="E470" s="198"/>
    </row>
    <row r="471" spans="1:5" ht="12">
      <c r="A471" s="194"/>
      <c r="B471" s="195"/>
      <c r="C471" s="196"/>
      <c r="D471" s="197"/>
      <c r="E471" s="198"/>
    </row>
    <row r="472" spans="1:5" ht="12">
      <c r="A472" s="194"/>
      <c r="B472" s="195"/>
      <c r="C472" s="196"/>
      <c r="D472" s="197"/>
      <c r="E472" s="198"/>
    </row>
    <row r="473" spans="1:5" ht="12">
      <c r="A473" s="194"/>
      <c r="B473" s="195"/>
      <c r="C473" s="196"/>
      <c r="D473" s="197"/>
      <c r="E473" s="198"/>
    </row>
    <row r="474" spans="1:5" ht="12">
      <c r="A474" s="194"/>
      <c r="B474" s="195"/>
      <c r="C474" s="196"/>
      <c r="D474" s="197"/>
      <c r="E474" s="198"/>
    </row>
    <row r="475" spans="1:5" ht="12">
      <c r="A475" s="194"/>
      <c r="B475" s="195"/>
      <c r="C475" s="196"/>
      <c r="D475" s="197"/>
      <c r="E475" s="198"/>
    </row>
    <row r="476" spans="1:5" ht="12">
      <c r="A476" s="194"/>
      <c r="B476" s="195"/>
      <c r="C476" s="196"/>
      <c r="D476" s="197"/>
      <c r="E476" s="198"/>
    </row>
    <row r="477" spans="1:5" ht="12">
      <c r="A477" s="194"/>
      <c r="B477" s="195"/>
      <c r="C477" s="196"/>
      <c r="D477" s="197"/>
      <c r="E477" s="198"/>
    </row>
    <row r="478" spans="1:5" ht="12">
      <c r="A478" s="194"/>
      <c r="B478" s="195"/>
      <c r="C478" s="196"/>
      <c r="D478" s="197"/>
      <c r="E478" s="198"/>
    </row>
    <row r="479" spans="1:5" ht="12">
      <c r="A479" s="194"/>
      <c r="B479" s="195"/>
      <c r="C479" s="196"/>
      <c r="D479" s="197"/>
      <c r="E479" s="198"/>
    </row>
    <row r="480" spans="1:5" ht="12">
      <c r="A480" s="194"/>
      <c r="B480" s="195"/>
      <c r="C480" s="196"/>
      <c r="D480" s="197"/>
      <c r="E480" s="198"/>
    </row>
    <row r="481" spans="1:5" ht="12">
      <c r="A481" s="194"/>
      <c r="B481" s="195"/>
      <c r="C481" s="196"/>
      <c r="D481" s="197"/>
      <c r="E481" s="198"/>
    </row>
    <row r="482" spans="1:5" ht="12">
      <c r="A482" s="194"/>
      <c r="B482" s="195"/>
      <c r="C482" s="196"/>
      <c r="D482" s="197"/>
      <c r="E482" s="198"/>
    </row>
    <row r="483" spans="1:5" ht="12">
      <c r="A483" s="194"/>
      <c r="B483" s="195"/>
      <c r="C483" s="196"/>
      <c r="D483" s="197"/>
      <c r="E483" s="198"/>
    </row>
    <row r="484" spans="1:5" ht="12">
      <c r="A484" s="194"/>
      <c r="B484" s="195"/>
      <c r="C484" s="196"/>
      <c r="D484" s="197"/>
      <c r="E484" s="198"/>
    </row>
    <row r="485" spans="1:5" ht="12">
      <c r="A485" s="194"/>
      <c r="B485" s="195"/>
      <c r="C485" s="196"/>
      <c r="D485" s="197"/>
      <c r="E485" s="198"/>
    </row>
    <row r="486" spans="1:5" ht="12">
      <c r="A486" s="194"/>
      <c r="B486" s="195"/>
      <c r="C486" s="196"/>
      <c r="D486" s="197"/>
      <c r="E486" s="198"/>
    </row>
    <row r="487" spans="1:5" ht="12">
      <c r="A487" s="194"/>
      <c r="B487" s="195"/>
      <c r="C487" s="196"/>
      <c r="D487" s="197"/>
      <c r="E487" s="198"/>
    </row>
    <row r="488" spans="1:5" ht="12">
      <c r="A488" s="194"/>
      <c r="B488" s="195"/>
      <c r="C488" s="196"/>
      <c r="D488" s="197"/>
      <c r="E488" s="198"/>
    </row>
    <row r="489" spans="1:5" ht="12">
      <c r="A489" s="194"/>
      <c r="B489" s="195"/>
      <c r="C489" s="196"/>
      <c r="D489" s="197"/>
      <c r="E489" s="198"/>
    </row>
    <row r="490" spans="1:5" ht="12">
      <c r="A490" s="194"/>
      <c r="B490" s="195"/>
      <c r="C490" s="196"/>
      <c r="D490" s="197"/>
      <c r="E490" s="198"/>
    </row>
    <row r="491" spans="1:5" ht="12">
      <c r="A491" s="194"/>
      <c r="B491" s="195"/>
      <c r="C491" s="196"/>
      <c r="D491" s="197"/>
      <c r="E491" s="198"/>
    </row>
    <row r="492" spans="1:5" ht="12">
      <c r="A492" s="194"/>
      <c r="B492" s="195"/>
      <c r="C492" s="196"/>
      <c r="D492" s="197"/>
      <c r="E492" s="198"/>
    </row>
    <row r="493" spans="1:5" ht="12">
      <c r="A493" s="194"/>
      <c r="B493" s="195"/>
      <c r="C493" s="196"/>
      <c r="D493" s="197"/>
      <c r="E493" s="198"/>
    </row>
    <row r="494" spans="1:5" ht="12">
      <c r="A494" s="194"/>
      <c r="B494" s="195"/>
      <c r="C494" s="196"/>
      <c r="D494" s="197"/>
      <c r="E494" s="198"/>
    </row>
    <row r="495" spans="1:5" ht="12">
      <c r="A495" s="194"/>
      <c r="B495" s="195"/>
      <c r="C495" s="196"/>
      <c r="D495" s="197"/>
      <c r="E495" s="198"/>
    </row>
    <row r="496" spans="1:5" ht="12">
      <c r="A496" s="194"/>
      <c r="B496" s="195"/>
      <c r="C496" s="196"/>
      <c r="D496" s="197"/>
      <c r="E496" s="198"/>
    </row>
    <row r="497" spans="1:5" ht="12">
      <c r="A497" s="194"/>
      <c r="B497" s="195"/>
      <c r="C497" s="196"/>
      <c r="D497" s="197"/>
      <c r="E497" s="198"/>
    </row>
    <row r="498" spans="1:5" ht="12">
      <c r="A498" s="194"/>
      <c r="B498" s="195"/>
      <c r="C498" s="196"/>
      <c r="D498" s="197"/>
      <c r="E498" s="198"/>
    </row>
    <row r="499" spans="1:5" ht="12">
      <c r="A499" s="194"/>
      <c r="B499" s="195"/>
      <c r="C499" s="196"/>
      <c r="D499" s="197"/>
      <c r="E499" s="198"/>
    </row>
    <row r="500" spans="1:5" ht="12">
      <c r="A500" s="194"/>
      <c r="B500" s="195"/>
      <c r="C500" s="196"/>
      <c r="D500" s="197"/>
      <c r="E500" s="198"/>
    </row>
    <row r="501" spans="1:5" ht="12">
      <c r="A501" s="194"/>
      <c r="B501" s="195"/>
      <c r="C501" s="196"/>
      <c r="D501" s="197"/>
      <c r="E501" s="198"/>
    </row>
    <row r="502" spans="1:5" ht="12">
      <c r="A502" s="194"/>
      <c r="B502" s="195"/>
      <c r="C502" s="196"/>
      <c r="D502" s="197"/>
      <c r="E502" s="198"/>
    </row>
    <row r="503" spans="1:5" ht="12">
      <c r="A503" s="194"/>
      <c r="B503" s="195"/>
      <c r="C503" s="196"/>
      <c r="D503" s="197"/>
      <c r="E503" s="198"/>
    </row>
    <row r="504" spans="1:5" ht="12">
      <c r="A504" s="194"/>
      <c r="B504" s="195"/>
      <c r="C504" s="196"/>
      <c r="D504" s="197"/>
      <c r="E504" s="198"/>
    </row>
    <row r="505" spans="1:5" ht="12">
      <c r="A505" s="194"/>
      <c r="B505" s="195"/>
      <c r="C505" s="196"/>
      <c r="D505" s="197"/>
      <c r="E505" s="198"/>
    </row>
    <row r="506" spans="1:5" ht="12">
      <c r="A506" s="194"/>
      <c r="B506" s="195"/>
      <c r="C506" s="196"/>
      <c r="D506" s="197"/>
      <c r="E506" s="198"/>
    </row>
    <row r="507" spans="1:5" ht="12">
      <c r="A507" s="194"/>
      <c r="B507" s="195"/>
      <c r="C507" s="196"/>
      <c r="D507" s="197"/>
      <c r="E507" s="198"/>
    </row>
    <row r="508" spans="1:5" ht="12">
      <c r="A508" s="194"/>
      <c r="B508" s="195"/>
      <c r="C508" s="196"/>
      <c r="D508" s="197"/>
      <c r="E508" s="198"/>
    </row>
    <row r="509" spans="1:5" ht="12">
      <c r="A509" s="194"/>
      <c r="B509" s="195"/>
      <c r="C509" s="196"/>
      <c r="D509" s="197"/>
      <c r="E509" s="198"/>
    </row>
    <row r="510" spans="1:5" ht="12">
      <c r="A510" s="194"/>
      <c r="B510" s="195"/>
      <c r="C510" s="196"/>
      <c r="D510" s="197"/>
      <c r="E510" s="198"/>
    </row>
    <row r="511" spans="1:5" ht="12">
      <c r="A511" s="194"/>
      <c r="B511" s="195"/>
      <c r="C511" s="196"/>
      <c r="D511" s="197"/>
      <c r="E511" s="198"/>
    </row>
    <row r="512" spans="1:5" ht="12">
      <c r="A512" s="194"/>
      <c r="B512" s="195"/>
      <c r="C512" s="196"/>
      <c r="D512" s="197"/>
      <c r="E512" s="198"/>
    </row>
    <row r="513" spans="1:5" ht="12">
      <c r="A513" s="194"/>
      <c r="B513" s="195"/>
      <c r="C513" s="196"/>
      <c r="D513" s="197"/>
      <c r="E513" s="198"/>
    </row>
    <row r="514" spans="1:5" ht="12">
      <c r="A514" s="194"/>
      <c r="B514" s="195"/>
      <c r="C514" s="196"/>
      <c r="D514" s="197"/>
      <c r="E514" s="198"/>
    </row>
    <row r="515" spans="1:5" ht="12">
      <c r="A515" s="194"/>
      <c r="B515" s="195"/>
      <c r="C515" s="196"/>
      <c r="D515" s="197"/>
      <c r="E515" s="198"/>
    </row>
    <row r="516" spans="1:5" ht="12">
      <c r="A516" s="194"/>
      <c r="B516" s="195"/>
      <c r="C516" s="196"/>
      <c r="D516" s="197"/>
      <c r="E516" s="198"/>
    </row>
    <row r="517" spans="1:5" ht="12">
      <c r="A517" s="194"/>
      <c r="B517" s="195"/>
      <c r="C517" s="196"/>
      <c r="D517" s="197"/>
      <c r="E517" s="198"/>
    </row>
    <row r="518" spans="1:5" ht="12">
      <c r="A518" s="194"/>
      <c r="B518" s="195"/>
      <c r="C518" s="196"/>
      <c r="D518" s="197"/>
      <c r="E518" s="198"/>
    </row>
    <row r="519" spans="1:5" ht="12">
      <c r="A519" s="194"/>
      <c r="B519" s="195"/>
      <c r="C519" s="196"/>
      <c r="D519" s="197"/>
      <c r="E519" s="198"/>
    </row>
    <row r="520" spans="1:5" ht="12">
      <c r="A520" s="194"/>
      <c r="B520" s="195"/>
      <c r="C520" s="196"/>
      <c r="D520" s="197"/>
      <c r="E520" s="198"/>
    </row>
    <row r="521" spans="1:5" ht="12">
      <c r="A521" s="194"/>
      <c r="B521" s="195"/>
      <c r="C521" s="196"/>
      <c r="D521" s="197"/>
      <c r="E521" s="198"/>
    </row>
    <row r="522" spans="1:5" ht="12">
      <c r="A522" s="194"/>
      <c r="B522" s="195"/>
      <c r="C522" s="196"/>
      <c r="D522" s="197"/>
      <c r="E522" s="198"/>
    </row>
    <row r="523" spans="1:5" ht="12">
      <c r="A523" s="194"/>
      <c r="B523" s="195"/>
      <c r="C523" s="196"/>
      <c r="D523" s="197"/>
      <c r="E523" s="198"/>
    </row>
    <row r="524" spans="1:5" ht="12">
      <c r="A524" s="194"/>
      <c r="B524" s="195"/>
      <c r="C524" s="196"/>
      <c r="D524" s="197"/>
      <c r="E524" s="198"/>
    </row>
    <row r="525" spans="1:5" ht="12">
      <c r="A525" s="194"/>
      <c r="B525" s="195"/>
      <c r="C525" s="196"/>
      <c r="D525" s="197"/>
      <c r="E525" s="198"/>
    </row>
    <row r="526" spans="1:5" ht="12">
      <c r="A526" s="194"/>
      <c r="B526" s="195"/>
      <c r="C526" s="196"/>
      <c r="D526" s="197"/>
      <c r="E526" s="198"/>
    </row>
    <row r="527" spans="1:5" ht="12">
      <c r="A527" s="194"/>
      <c r="B527" s="195"/>
      <c r="C527" s="196"/>
      <c r="D527" s="197"/>
      <c r="E527" s="198"/>
    </row>
    <row r="528" spans="1:5" ht="12">
      <c r="A528" s="194"/>
      <c r="B528" s="195"/>
      <c r="C528" s="196"/>
      <c r="D528" s="197"/>
      <c r="E528" s="198"/>
    </row>
    <row r="529" spans="1:5" ht="12">
      <c r="A529" s="194"/>
      <c r="B529" s="195"/>
      <c r="C529" s="196"/>
      <c r="D529" s="197"/>
      <c r="E529" s="198"/>
    </row>
    <row r="530" spans="1:5" ht="12">
      <c r="A530" s="194"/>
      <c r="B530" s="195"/>
      <c r="C530" s="196"/>
      <c r="D530" s="197"/>
      <c r="E530" s="198"/>
    </row>
    <row r="531" spans="1:5" ht="12">
      <c r="A531" s="194"/>
      <c r="B531" s="195"/>
      <c r="C531" s="196"/>
      <c r="D531" s="197"/>
      <c r="E531" s="198"/>
    </row>
    <row r="532" spans="1:5" ht="12">
      <c r="A532" s="194"/>
      <c r="B532" s="195"/>
      <c r="C532" s="196"/>
      <c r="D532" s="197"/>
      <c r="E532" s="198"/>
    </row>
    <row r="533" spans="1:5" ht="12">
      <c r="A533" s="194"/>
      <c r="B533" s="195"/>
      <c r="C533" s="196"/>
      <c r="D533" s="197"/>
      <c r="E533" s="198"/>
    </row>
    <row r="534" spans="1:5" ht="12">
      <c r="A534" s="194"/>
      <c r="B534" s="195"/>
      <c r="C534" s="196"/>
      <c r="D534" s="197"/>
      <c r="E534" s="198"/>
    </row>
    <row r="535" spans="1:5" ht="12">
      <c r="A535" s="194"/>
      <c r="B535" s="195"/>
      <c r="C535" s="196"/>
      <c r="D535" s="197"/>
      <c r="E535" s="198"/>
    </row>
    <row r="536" spans="1:5" ht="12">
      <c r="A536" s="194"/>
      <c r="B536" s="195"/>
      <c r="C536" s="196"/>
      <c r="D536" s="197"/>
      <c r="E536" s="198"/>
    </row>
    <row r="537" spans="1:5" ht="12">
      <c r="A537" s="194"/>
      <c r="B537" s="195"/>
      <c r="C537" s="196"/>
      <c r="D537" s="197"/>
      <c r="E537" s="198"/>
    </row>
    <row r="538" spans="1:5" ht="12">
      <c r="A538" s="194"/>
      <c r="B538" s="195"/>
      <c r="C538" s="196"/>
      <c r="D538" s="197"/>
      <c r="E538" s="198"/>
    </row>
    <row r="539" spans="1:5" ht="12">
      <c r="A539" s="194"/>
      <c r="B539" s="195"/>
      <c r="C539" s="196"/>
      <c r="D539" s="197"/>
      <c r="E539" s="198"/>
    </row>
    <row r="540" spans="1:5" ht="12">
      <c r="A540" s="194"/>
      <c r="B540" s="195"/>
      <c r="C540" s="196"/>
      <c r="D540" s="197"/>
      <c r="E540" s="198"/>
    </row>
    <row r="541" spans="1:5" ht="12">
      <c r="A541" s="194"/>
      <c r="B541" s="195"/>
      <c r="C541" s="196"/>
      <c r="D541" s="197"/>
      <c r="E541" s="198"/>
    </row>
    <row r="542" spans="1:5" ht="12">
      <c r="A542" s="194"/>
      <c r="B542" s="195"/>
      <c r="C542" s="196"/>
      <c r="D542" s="197"/>
      <c r="E542" s="198"/>
    </row>
    <row r="543" spans="1:5" ht="12">
      <c r="A543" s="194"/>
      <c r="B543" s="195"/>
      <c r="C543" s="196"/>
      <c r="D543" s="197"/>
      <c r="E543" s="198"/>
    </row>
    <row r="544" spans="1:5" ht="12">
      <c r="A544" s="194"/>
      <c r="B544" s="195"/>
      <c r="C544" s="196"/>
      <c r="D544" s="197"/>
      <c r="E544" s="198"/>
    </row>
    <row r="545" spans="1:5" ht="12">
      <c r="A545" s="194"/>
      <c r="B545" s="195"/>
      <c r="C545" s="196"/>
      <c r="D545" s="197"/>
      <c r="E545" s="198"/>
    </row>
    <row r="546" spans="1:5" ht="12">
      <c r="A546" s="194"/>
      <c r="B546" s="195"/>
      <c r="C546" s="196"/>
      <c r="D546" s="197"/>
      <c r="E546" s="198"/>
    </row>
    <row r="547" spans="1:5" ht="12">
      <c r="A547" s="194"/>
      <c r="B547" s="195"/>
      <c r="C547" s="196"/>
      <c r="D547" s="197"/>
      <c r="E547" s="198"/>
    </row>
    <row r="548" spans="1:5" ht="12">
      <c r="A548" s="194"/>
      <c r="B548" s="195"/>
      <c r="C548" s="196"/>
      <c r="D548" s="197"/>
      <c r="E548" s="198"/>
    </row>
    <row r="549" spans="1:5" ht="12">
      <c r="A549" s="194"/>
      <c r="B549" s="195"/>
      <c r="C549" s="196"/>
      <c r="D549" s="197"/>
      <c r="E549" s="198"/>
    </row>
    <row r="550" spans="1:5" ht="12">
      <c r="A550" s="194"/>
      <c r="B550" s="195"/>
      <c r="C550" s="196"/>
      <c r="D550" s="197"/>
      <c r="E550" s="198"/>
    </row>
    <row r="551" spans="1:5" ht="12">
      <c r="A551" s="194"/>
      <c r="B551" s="195"/>
      <c r="C551" s="196"/>
      <c r="D551" s="197"/>
      <c r="E551" s="198"/>
    </row>
    <row r="552" spans="1:5" ht="12">
      <c r="A552" s="194"/>
      <c r="B552" s="195"/>
      <c r="C552" s="196"/>
      <c r="D552" s="197"/>
      <c r="E552" s="198"/>
    </row>
    <row r="553" spans="1:5" ht="12">
      <c r="A553" s="194"/>
      <c r="B553" s="195"/>
      <c r="C553" s="196"/>
      <c r="D553" s="197"/>
      <c r="E553" s="198"/>
    </row>
    <row r="554" spans="1:5" ht="12">
      <c r="A554" s="194"/>
      <c r="B554" s="195"/>
      <c r="C554" s="196"/>
      <c r="D554" s="197"/>
      <c r="E554" s="198"/>
    </row>
    <row r="555" spans="1:5" ht="12">
      <c r="A555" s="194"/>
      <c r="B555" s="195"/>
      <c r="C555" s="196"/>
      <c r="D555" s="197"/>
      <c r="E555" s="198"/>
    </row>
    <row r="556" spans="1:5" ht="12">
      <c r="A556" s="194"/>
      <c r="B556" s="195"/>
      <c r="C556" s="196"/>
      <c r="D556" s="197"/>
      <c r="E556" s="198"/>
    </row>
    <row r="557" spans="1:5" ht="12">
      <c r="A557" s="194"/>
      <c r="B557" s="195"/>
      <c r="C557" s="196"/>
      <c r="D557" s="197"/>
      <c r="E557" s="198"/>
    </row>
    <row r="558" spans="1:5" ht="12">
      <c r="A558" s="194"/>
      <c r="B558" s="195"/>
      <c r="C558" s="196"/>
      <c r="D558" s="197"/>
      <c r="E558" s="198"/>
    </row>
    <row r="559" spans="1:5" ht="12">
      <c r="A559" s="194"/>
      <c r="B559" s="195"/>
      <c r="C559" s="196"/>
      <c r="D559" s="197"/>
      <c r="E559" s="198"/>
    </row>
    <row r="560" spans="1:5" ht="12">
      <c r="A560" s="194"/>
      <c r="B560" s="195"/>
      <c r="C560" s="196"/>
      <c r="D560" s="197"/>
      <c r="E560" s="198"/>
    </row>
    <row r="561" spans="1:5" ht="12">
      <c r="A561" s="194"/>
      <c r="B561" s="195"/>
      <c r="C561" s="196"/>
      <c r="D561" s="197"/>
      <c r="E561" s="198"/>
    </row>
    <row r="562" spans="1:5" ht="12">
      <c r="A562" s="194"/>
      <c r="B562" s="195"/>
      <c r="C562" s="196"/>
      <c r="D562" s="197"/>
      <c r="E562" s="198"/>
    </row>
    <row r="563" spans="1:5" ht="12">
      <c r="A563" s="194"/>
      <c r="B563" s="195"/>
      <c r="C563" s="196"/>
      <c r="D563" s="197"/>
      <c r="E563" s="198"/>
    </row>
    <row r="564" spans="1:5" ht="12">
      <c r="A564" s="194"/>
      <c r="B564" s="195"/>
      <c r="C564" s="196"/>
      <c r="D564" s="197"/>
      <c r="E564" s="198"/>
    </row>
    <row r="565" spans="1:5" ht="12">
      <c r="A565" s="194"/>
      <c r="B565" s="195"/>
      <c r="C565" s="196"/>
      <c r="D565" s="197"/>
      <c r="E565" s="198"/>
    </row>
    <row r="566" spans="1:5" ht="12">
      <c r="A566" s="194"/>
      <c r="B566" s="195"/>
      <c r="C566" s="196"/>
      <c r="D566" s="197"/>
      <c r="E566" s="198"/>
    </row>
    <row r="567" spans="1:5" ht="12">
      <c r="A567" s="194"/>
      <c r="B567" s="195"/>
      <c r="C567" s="196"/>
      <c r="D567" s="197"/>
      <c r="E567" s="198"/>
    </row>
    <row r="568" spans="1:5" ht="12">
      <c r="A568" s="194"/>
      <c r="B568" s="195"/>
      <c r="C568" s="196"/>
      <c r="D568" s="197"/>
      <c r="E568" s="198"/>
    </row>
    <row r="569" spans="1:5" ht="12">
      <c r="A569" s="194"/>
      <c r="B569" s="195"/>
      <c r="C569" s="196"/>
      <c r="D569" s="197"/>
      <c r="E569" s="198"/>
    </row>
    <row r="570" spans="1:5" ht="12">
      <c r="A570" s="194"/>
      <c r="B570" s="195"/>
      <c r="C570" s="196"/>
      <c r="D570" s="197"/>
      <c r="E570" s="198"/>
    </row>
    <row r="571" spans="1:5" ht="12">
      <c r="A571" s="194"/>
      <c r="B571" s="195"/>
      <c r="C571" s="196"/>
      <c r="D571" s="197"/>
      <c r="E571" s="198"/>
    </row>
    <row r="572" spans="1:5" ht="12">
      <c r="A572" s="194"/>
      <c r="B572" s="195"/>
      <c r="C572" s="196"/>
      <c r="D572" s="197"/>
      <c r="E572" s="198"/>
    </row>
    <row r="573" spans="1:5" ht="12">
      <c r="A573" s="194"/>
      <c r="B573" s="195"/>
      <c r="C573" s="196"/>
      <c r="D573" s="197"/>
      <c r="E573" s="198"/>
    </row>
    <row r="574" spans="1:5" ht="12">
      <c r="A574" s="194"/>
      <c r="B574" s="195"/>
      <c r="C574" s="196"/>
      <c r="D574" s="197"/>
      <c r="E574" s="198"/>
    </row>
    <row r="575" spans="1:5" ht="12">
      <c r="A575" s="194"/>
      <c r="B575" s="195"/>
      <c r="C575" s="196"/>
      <c r="D575" s="197"/>
      <c r="E575" s="198"/>
    </row>
    <row r="576" spans="1:5" ht="12">
      <c r="A576" s="194"/>
      <c r="B576" s="195"/>
      <c r="C576" s="196"/>
      <c r="D576" s="197"/>
      <c r="E576" s="198"/>
    </row>
    <row r="577" spans="1:5" ht="12">
      <c r="A577" s="194"/>
      <c r="B577" s="195"/>
      <c r="C577" s="196"/>
      <c r="D577" s="197"/>
      <c r="E577" s="198"/>
    </row>
    <row r="578" spans="1:5" ht="12">
      <c r="A578" s="194"/>
      <c r="B578" s="195"/>
      <c r="C578" s="196"/>
      <c r="D578" s="197"/>
      <c r="E578" s="198"/>
    </row>
    <row r="579" spans="1:5" ht="12">
      <c r="A579" s="194"/>
      <c r="B579" s="195"/>
      <c r="C579" s="196"/>
      <c r="D579" s="197"/>
      <c r="E579" s="198"/>
    </row>
    <row r="580" spans="1:5" ht="12">
      <c r="A580" s="194"/>
      <c r="B580" s="195"/>
      <c r="C580" s="196"/>
      <c r="D580" s="197"/>
      <c r="E580" s="198"/>
    </row>
    <row r="581" spans="1:5" ht="12">
      <c r="A581" s="194"/>
      <c r="B581" s="195"/>
      <c r="C581" s="196"/>
      <c r="D581" s="197"/>
      <c r="E581" s="198"/>
    </row>
    <row r="582" spans="1:5" ht="12">
      <c r="A582" s="194"/>
      <c r="B582" s="195"/>
      <c r="C582" s="196"/>
      <c r="D582" s="197"/>
      <c r="E582" s="198"/>
    </row>
    <row r="583" spans="1:5" ht="12">
      <c r="A583" s="194"/>
      <c r="B583" s="195"/>
      <c r="C583" s="196"/>
      <c r="D583" s="197"/>
      <c r="E583" s="198"/>
    </row>
    <row r="584" spans="1:5" ht="12">
      <c r="A584" s="194"/>
      <c r="B584" s="195"/>
      <c r="C584" s="196"/>
      <c r="D584" s="197"/>
      <c r="E584" s="198"/>
    </row>
    <row r="585" spans="1:5" ht="12">
      <c r="A585" s="194"/>
      <c r="B585" s="195"/>
      <c r="C585" s="196"/>
      <c r="D585" s="197"/>
      <c r="E585" s="198"/>
    </row>
    <row r="586" spans="1:5" ht="12">
      <c r="A586" s="194"/>
      <c r="B586" s="195"/>
      <c r="C586" s="196"/>
      <c r="D586" s="197"/>
      <c r="E586" s="198"/>
    </row>
    <row r="587" spans="1:5" ht="12">
      <c r="A587" s="194"/>
      <c r="B587" s="195"/>
      <c r="C587" s="196"/>
      <c r="D587" s="197"/>
      <c r="E587" s="198"/>
    </row>
    <row r="588" spans="1:5" ht="12">
      <c r="A588" s="194"/>
      <c r="B588" s="195"/>
      <c r="C588" s="196"/>
      <c r="D588" s="197"/>
      <c r="E588" s="198"/>
    </row>
    <row r="589" spans="1:5" ht="12">
      <c r="A589" s="194"/>
      <c r="B589" s="195"/>
      <c r="C589" s="196"/>
      <c r="D589" s="197"/>
      <c r="E589" s="198"/>
    </row>
    <row r="590" spans="1:5" ht="12">
      <c r="A590" s="194"/>
      <c r="B590" s="195"/>
      <c r="C590" s="196"/>
      <c r="D590" s="197"/>
      <c r="E590" s="198"/>
    </row>
    <row r="591" spans="1:5" ht="12">
      <c r="A591" s="194"/>
      <c r="B591" s="195"/>
      <c r="C591" s="196"/>
      <c r="D591" s="197"/>
      <c r="E591" s="198"/>
    </row>
    <row r="592" spans="1:5" ht="12">
      <c r="A592" s="194"/>
      <c r="B592" s="195"/>
      <c r="C592" s="196"/>
      <c r="D592" s="197"/>
      <c r="E592" s="198"/>
    </row>
    <row r="593" spans="1:5" ht="12">
      <c r="A593" s="194"/>
      <c r="B593" s="195"/>
      <c r="C593" s="196"/>
      <c r="D593" s="197"/>
      <c r="E593" s="198"/>
    </row>
    <row r="594" spans="1:5" ht="12">
      <c r="A594" s="194"/>
      <c r="B594" s="195"/>
      <c r="C594" s="196"/>
      <c r="D594" s="197"/>
      <c r="E594" s="198"/>
    </row>
    <row r="595" spans="1:5" ht="12">
      <c r="A595" s="194"/>
      <c r="B595" s="195"/>
      <c r="C595" s="196"/>
      <c r="D595" s="197"/>
      <c r="E595" s="198"/>
    </row>
    <row r="596" spans="1:5" ht="12">
      <c r="A596" s="194"/>
      <c r="B596" s="195"/>
      <c r="C596" s="196"/>
      <c r="D596" s="197"/>
      <c r="E596" s="198"/>
    </row>
    <row r="597" spans="1:5" ht="12">
      <c r="A597" s="194"/>
      <c r="B597" s="195"/>
      <c r="C597" s="196"/>
      <c r="D597" s="197"/>
      <c r="E597" s="198"/>
    </row>
    <row r="598" spans="1:5" ht="12">
      <c r="A598" s="194"/>
      <c r="B598" s="195"/>
      <c r="C598" s="196"/>
      <c r="D598" s="197"/>
      <c r="E598" s="198"/>
    </row>
    <row r="599" spans="1:5" ht="12">
      <c r="A599" s="194"/>
      <c r="B599" s="195"/>
      <c r="C599" s="196"/>
      <c r="D599" s="197"/>
      <c r="E599" s="198"/>
    </row>
    <row r="600" spans="1:5" ht="12">
      <c r="A600" s="194"/>
      <c r="B600" s="195"/>
      <c r="C600" s="196"/>
      <c r="D600" s="197"/>
      <c r="E600" s="198"/>
    </row>
    <row r="601" spans="1:5" ht="12">
      <c r="A601" s="194"/>
      <c r="B601" s="195"/>
      <c r="C601" s="196"/>
      <c r="D601" s="197"/>
      <c r="E601" s="198"/>
    </row>
    <row r="602" spans="1:5" ht="12">
      <c r="A602" s="194"/>
      <c r="B602" s="195"/>
      <c r="C602" s="196"/>
      <c r="D602" s="197"/>
      <c r="E602" s="198"/>
    </row>
    <row r="603" spans="1:5" ht="12">
      <c r="A603" s="194"/>
      <c r="B603" s="195"/>
      <c r="C603" s="196"/>
      <c r="D603" s="197"/>
      <c r="E603" s="198"/>
    </row>
    <row r="604" spans="1:5" ht="12">
      <c r="A604" s="194"/>
      <c r="B604" s="195"/>
      <c r="C604" s="196"/>
      <c r="D604" s="197"/>
      <c r="E604" s="198"/>
    </row>
    <row r="605" spans="1:5" ht="12">
      <c r="A605" s="194"/>
      <c r="B605" s="195"/>
      <c r="C605" s="196"/>
      <c r="D605" s="197"/>
      <c r="E605" s="198"/>
    </row>
    <row r="606" spans="1:5" ht="12">
      <c r="A606" s="194"/>
      <c r="B606" s="195"/>
      <c r="C606" s="196"/>
      <c r="D606" s="197"/>
      <c r="E606" s="198"/>
    </row>
    <row r="607" spans="1:5" ht="12">
      <c r="A607" s="194"/>
      <c r="B607" s="195"/>
      <c r="C607" s="196"/>
      <c r="D607" s="197"/>
      <c r="E607" s="198"/>
    </row>
    <row r="608" spans="1:5" ht="12">
      <c r="A608" s="194"/>
      <c r="B608" s="195"/>
      <c r="C608" s="196"/>
      <c r="D608" s="197"/>
      <c r="E608" s="198"/>
    </row>
    <row r="609" spans="1:5" ht="12">
      <c r="A609" s="194"/>
      <c r="B609" s="195"/>
      <c r="C609" s="196"/>
      <c r="D609" s="197"/>
      <c r="E609" s="198"/>
    </row>
    <row r="610" spans="1:5" ht="12">
      <c r="A610" s="194"/>
      <c r="B610" s="195"/>
      <c r="C610" s="196"/>
      <c r="D610" s="197"/>
      <c r="E610" s="198"/>
    </row>
    <row r="611" spans="1:5" ht="12">
      <c r="A611" s="194"/>
      <c r="B611" s="195"/>
      <c r="C611" s="196"/>
      <c r="D611" s="197"/>
      <c r="E611" s="198"/>
    </row>
    <row r="612" spans="1:5" ht="12">
      <c r="A612" s="194"/>
      <c r="B612" s="195"/>
      <c r="C612" s="196"/>
      <c r="D612" s="197"/>
      <c r="E612" s="198"/>
    </row>
    <row r="613" spans="1:5" ht="12">
      <c r="A613" s="194"/>
      <c r="B613" s="195"/>
      <c r="C613" s="196"/>
      <c r="D613" s="197"/>
      <c r="E613" s="198"/>
    </row>
    <row r="614" spans="1:5" ht="12">
      <c r="A614" s="194"/>
      <c r="B614" s="195"/>
      <c r="C614" s="196"/>
      <c r="D614" s="197"/>
      <c r="E614" s="198"/>
    </row>
    <row r="615" spans="1:5" ht="12">
      <c r="A615" s="194"/>
      <c r="B615" s="195"/>
      <c r="C615" s="196"/>
      <c r="D615" s="197"/>
      <c r="E615" s="198"/>
    </row>
    <row r="616" spans="1:5" ht="12">
      <c r="A616" s="194"/>
      <c r="B616" s="195"/>
      <c r="C616" s="196"/>
      <c r="D616" s="197"/>
      <c r="E616" s="198"/>
    </row>
    <row r="617" spans="1:5" ht="12">
      <c r="A617" s="194"/>
      <c r="B617" s="195"/>
      <c r="C617" s="196"/>
      <c r="D617" s="197"/>
      <c r="E617" s="198"/>
    </row>
    <row r="618" spans="1:5" ht="12">
      <c r="A618" s="194"/>
      <c r="B618" s="195"/>
      <c r="C618" s="196"/>
      <c r="D618" s="197"/>
      <c r="E618" s="198"/>
    </row>
    <row r="619" spans="1:5" ht="12">
      <c r="A619" s="194"/>
      <c r="B619" s="195"/>
      <c r="C619" s="196"/>
      <c r="D619" s="197"/>
      <c r="E619" s="198"/>
    </row>
    <row r="620" spans="1:5" ht="12">
      <c r="A620" s="194"/>
      <c r="B620" s="195"/>
      <c r="C620" s="196"/>
      <c r="D620" s="197"/>
      <c r="E620" s="198"/>
    </row>
    <row r="621" spans="1:5" ht="12">
      <c r="A621" s="194"/>
      <c r="B621" s="195"/>
      <c r="C621" s="196"/>
      <c r="D621" s="197"/>
      <c r="E621" s="198"/>
    </row>
    <row r="622" spans="1:5" ht="12">
      <c r="A622" s="194"/>
      <c r="B622" s="195"/>
      <c r="C622" s="196"/>
      <c r="D622" s="197"/>
      <c r="E622" s="198"/>
    </row>
    <row r="623" spans="1:5" ht="12">
      <c r="A623" s="194"/>
      <c r="B623" s="195"/>
      <c r="C623" s="196"/>
      <c r="D623" s="197"/>
      <c r="E623" s="198"/>
    </row>
    <row r="624" spans="1:5" ht="12">
      <c r="A624" s="194"/>
      <c r="B624" s="195"/>
      <c r="C624" s="196"/>
      <c r="D624" s="197"/>
      <c r="E624" s="198"/>
    </row>
    <row r="625" spans="1:5" ht="12">
      <c r="A625" s="194"/>
      <c r="B625" s="195"/>
      <c r="C625" s="196"/>
      <c r="D625" s="197"/>
      <c r="E625" s="198"/>
    </row>
    <row r="626" spans="1:5" ht="12">
      <c r="A626" s="194"/>
      <c r="B626" s="195"/>
      <c r="C626" s="196"/>
      <c r="D626" s="197"/>
      <c r="E626" s="198"/>
    </row>
    <row r="627" spans="1:5" ht="12">
      <c r="A627" s="194"/>
      <c r="B627" s="195"/>
      <c r="C627" s="196"/>
      <c r="D627" s="197"/>
      <c r="E627" s="198"/>
    </row>
    <row r="628" spans="1:5" ht="12">
      <c r="A628" s="194"/>
      <c r="B628" s="195"/>
      <c r="C628" s="196"/>
      <c r="D628" s="197"/>
      <c r="E628" s="198"/>
    </row>
    <row r="629" spans="1:5" ht="12">
      <c r="A629" s="194"/>
      <c r="B629" s="195"/>
      <c r="C629" s="196"/>
      <c r="D629" s="197"/>
      <c r="E629" s="198"/>
    </row>
    <row r="630" spans="1:5" ht="12">
      <c r="A630" s="194"/>
      <c r="B630" s="195"/>
      <c r="C630" s="196"/>
      <c r="D630" s="197"/>
      <c r="E630" s="198"/>
    </row>
    <row r="631" spans="1:5" ht="12">
      <c r="A631" s="194"/>
      <c r="B631" s="195"/>
      <c r="C631" s="196"/>
      <c r="D631" s="197"/>
      <c r="E631" s="198"/>
    </row>
    <row r="632" spans="1:5" ht="12">
      <c r="A632" s="194"/>
      <c r="B632" s="195"/>
      <c r="C632" s="196"/>
      <c r="D632" s="197"/>
      <c r="E632" s="198"/>
    </row>
    <row r="633" spans="1:5" ht="12">
      <c r="A633" s="194"/>
      <c r="B633" s="195"/>
      <c r="C633" s="196"/>
      <c r="D633" s="197"/>
      <c r="E633" s="198"/>
    </row>
    <row r="634" spans="1:5" ht="12">
      <c r="A634" s="194"/>
      <c r="B634" s="195"/>
      <c r="C634" s="196"/>
      <c r="D634" s="197"/>
      <c r="E634" s="198"/>
    </row>
    <row r="635" spans="1:5" ht="12">
      <c r="A635" s="194"/>
      <c r="B635" s="195"/>
      <c r="C635" s="196"/>
      <c r="D635" s="197"/>
      <c r="E635" s="198"/>
    </row>
    <row r="636" spans="1:5" ht="12">
      <c r="A636" s="194"/>
      <c r="B636" s="195"/>
      <c r="C636" s="196"/>
      <c r="D636" s="197"/>
      <c r="E636" s="198"/>
    </row>
    <row r="637" spans="1:5" ht="12">
      <c r="A637" s="194"/>
      <c r="B637" s="195"/>
      <c r="C637" s="196"/>
      <c r="D637" s="197"/>
      <c r="E637" s="198"/>
    </row>
    <row r="638" spans="1:5" ht="12">
      <c r="A638" s="194"/>
      <c r="B638" s="195"/>
      <c r="C638" s="196"/>
      <c r="D638" s="197"/>
      <c r="E638" s="198"/>
    </row>
    <row r="639" spans="1:5" ht="12">
      <c r="A639" s="194"/>
      <c r="B639" s="195"/>
      <c r="C639" s="196"/>
      <c r="D639" s="197"/>
      <c r="E639" s="198"/>
    </row>
    <row r="640" spans="1:5" ht="12">
      <c r="A640" s="194"/>
      <c r="B640" s="195"/>
      <c r="C640" s="196"/>
      <c r="D640" s="197"/>
      <c r="E640" s="198"/>
    </row>
    <row r="641" spans="1:5" ht="12">
      <c r="A641" s="194"/>
      <c r="B641" s="195"/>
      <c r="C641" s="196"/>
      <c r="D641" s="197"/>
      <c r="E641" s="198"/>
    </row>
    <row r="642" spans="1:5" ht="12">
      <c r="A642" s="194"/>
      <c r="B642" s="195"/>
      <c r="C642" s="196"/>
      <c r="D642" s="197"/>
      <c r="E642" s="198"/>
    </row>
    <row r="643" spans="1:5" ht="12">
      <c r="A643" s="194"/>
      <c r="B643" s="195"/>
      <c r="C643" s="196"/>
      <c r="D643" s="197"/>
      <c r="E643" s="198"/>
    </row>
    <row r="644" spans="1:5" ht="12">
      <c r="A644" s="194"/>
      <c r="B644" s="195"/>
      <c r="C644" s="196"/>
      <c r="D644" s="197"/>
      <c r="E644" s="198"/>
    </row>
    <row r="645" spans="1:5" ht="12">
      <c r="A645" s="194"/>
      <c r="B645" s="195"/>
      <c r="C645" s="196"/>
      <c r="D645" s="197"/>
      <c r="E645" s="198"/>
    </row>
    <row r="646" spans="1:5" ht="12">
      <c r="A646" s="194"/>
      <c r="B646" s="195"/>
      <c r="C646" s="196"/>
      <c r="D646" s="197"/>
      <c r="E646" s="198"/>
    </row>
    <row r="647" spans="1:5" ht="12">
      <c r="A647" s="194"/>
      <c r="B647" s="195"/>
      <c r="C647" s="196"/>
      <c r="D647" s="197"/>
      <c r="E647" s="198"/>
    </row>
    <row r="648" spans="1:5" ht="12">
      <c r="A648" s="194"/>
      <c r="B648" s="195"/>
      <c r="C648" s="196"/>
      <c r="D648" s="197"/>
      <c r="E648" s="198"/>
    </row>
    <row r="649" spans="1:5" ht="12">
      <c r="A649" s="194"/>
      <c r="B649" s="195"/>
      <c r="C649" s="196"/>
      <c r="D649" s="197"/>
      <c r="E649" s="198"/>
    </row>
    <row r="650" spans="1:5" ht="12">
      <c r="A650" s="194"/>
      <c r="B650" s="195"/>
      <c r="C650" s="196"/>
      <c r="D650" s="197"/>
      <c r="E650" s="198"/>
    </row>
    <row r="651" spans="1:5" ht="12">
      <c r="A651" s="194"/>
      <c r="B651" s="195"/>
      <c r="C651" s="196"/>
      <c r="D651" s="197"/>
      <c r="E651" s="198"/>
    </row>
    <row r="652" spans="1:5" ht="12">
      <c r="A652" s="194"/>
      <c r="B652" s="195"/>
      <c r="C652" s="196"/>
      <c r="D652" s="197"/>
      <c r="E652" s="198"/>
    </row>
    <row r="653" spans="1:5" ht="12">
      <c r="A653" s="194"/>
      <c r="B653" s="195"/>
      <c r="C653" s="196"/>
      <c r="D653" s="197"/>
      <c r="E653" s="198"/>
    </row>
    <row r="654" spans="1:5" ht="12">
      <c r="A654" s="194"/>
      <c r="B654" s="195"/>
      <c r="C654" s="196"/>
      <c r="D654" s="197"/>
      <c r="E654" s="198"/>
    </row>
    <row r="655" spans="1:5" ht="12">
      <c r="A655" s="194"/>
      <c r="B655" s="195"/>
      <c r="C655" s="196"/>
      <c r="D655" s="197"/>
      <c r="E655" s="198"/>
    </row>
    <row r="656" spans="1:5" ht="12">
      <c r="A656" s="194"/>
      <c r="B656" s="195"/>
      <c r="C656" s="196"/>
      <c r="D656" s="197"/>
      <c r="E656" s="198"/>
    </row>
    <row r="657" spans="1:5" ht="12">
      <c r="A657" s="194"/>
      <c r="B657" s="195"/>
      <c r="C657" s="196"/>
      <c r="D657" s="197"/>
      <c r="E657" s="198"/>
    </row>
    <row r="658" spans="1:5" ht="12">
      <c r="A658" s="194"/>
      <c r="B658" s="195"/>
      <c r="C658" s="196"/>
      <c r="D658" s="197"/>
      <c r="E658" s="198"/>
    </row>
    <row r="659" spans="1:5" ht="12">
      <c r="A659" s="194"/>
      <c r="B659" s="195"/>
      <c r="C659" s="196"/>
      <c r="D659" s="197"/>
      <c r="E659" s="198"/>
    </row>
    <row r="660" spans="1:5" ht="12">
      <c r="A660" s="194"/>
      <c r="B660" s="195"/>
      <c r="C660" s="196"/>
      <c r="D660" s="197"/>
      <c r="E660" s="198"/>
    </row>
    <row r="661" spans="1:5" ht="12">
      <c r="A661" s="194"/>
      <c r="B661" s="195"/>
      <c r="C661" s="196"/>
      <c r="D661" s="197"/>
      <c r="E661" s="198"/>
    </row>
    <row r="662" spans="1:5" ht="12">
      <c r="A662" s="194"/>
      <c r="B662" s="195"/>
      <c r="C662" s="196"/>
      <c r="D662" s="197"/>
      <c r="E662" s="198"/>
    </row>
    <row r="663" spans="1:5" ht="12">
      <c r="A663" s="194"/>
      <c r="B663" s="195"/>
      <c r="C663" s="196"/>
      <c r="D663" s="197"/>
      <c r="E663" s="198"/>
    </row>
    <row r="664" spans="1:5" ht="12">
      <c r="A664" s="194"/>
      <c r="B664" s="195"/>
      <c r="C664" s="196"/>
      <c r="D664" s="197"/>
      <c r="E664" s="198"/>
    </row>
    <row r="665" spans="1:5" ht="12">
      <c r="A665" s="194"/>
      <c r="B665" s="195"/>
      <c r="C665" s="196"/>
      <c r="D665" s="197"/>
      <c r="E665" s="198"/>
    </row>
    <row r="666" spans="1:5" ht="12">
      <c r="A666" s="194"/>
      <c r="B666" s="195"/>
      <c r="C666" s="196"/>
      <c r="D666" s="197"/>
      <c r="E666" s="198"/>
    </row>
    <row r="667" spans="1:5" ht="12">
      <c r="A667" s="194"/>
      <c r="B667" s="195"/>
      <c r="C667" s="196"/>
      <c r="D667" s="197"/>
      <c r="E667" s="198"/>
    </row>
    <row r="668" spans="1:5" ht="12">
      <c r="A668" s="194"/>
      <c r="B668" s="195"/>
      <c r="C668" s="196"/>
      <c r="D668" s="197"/>
      <c r="E668" s="198"/>
    </row>
    <row r="669" spans="1:5" ht="12">
      <c r="A669" s="194"/>
      <c r="B669" s="195"/>
      <c r="C669" s="196"/>
      <c r="D669" s="197"/>
      <c r="E669" s="198"/>
    </row>
    <row r="670" spans="1:5" ht="12">
      <c r="A670" s="194"/>
      <c r="B670" s="195"/>
      <c r="C670" s="196"/>
      <c r="D670" s="197"/>
      <c r="E670" s="198"/>
    </row>
    <row r="671" spans="1:5" ht="12">
      <c r="A671" s="194"/>
      <c r="B671" s="195"/>
      <c r="C671" s="196"/>
      <c r="D671" s="197"/>
      <c r="E671" s="198"/>
    </row>
    <row r="672" spans="1:5" ht="12">
      <c r="A672" s="194"/>
      <c r="B672" s="195"/>
      <c r="C672" s="196"/>
      <c r="D672" s="197"/>
      <c r="E672" s="198"/>
    </row>
    <row r="673" spans="1:5" ht="12">
      <c r="A673" s="194"/>
      <c r="B673" s="195"/>
      <c r="C673" s="196"/>
      <c r="D673" s="197"/>
      <c r="E673" s="198"/>
    </row>
    <row r="674" spans="1:5" ht="12">
      <c r="A674" s="194"/>
      <c r="B674" s="195"/>
      <c r="C674" s="196"/>
      <c r="D674" s="197"/>
      <c r="E674" s="198"/>
    </row>
    <row r="675" spans="1:5" ht="12">
      <c r="A675" s="194"/>
      <c r="B675" s="195"/>
      <c r="C675" s="196"/>
      <c r="D675" s="197"/>
      <c r="E675" s="198"/>
    </row>
    <row r="676" spans="1:5" ht="12">
      <c r="A676" s="194"/>
      <c r="B676" s="195"/>
      <c r="C676" s="196"/>
      <c r="D676" s="197"/>
      <c r="E676" s="198"/>
    </row>
    <row r="677" spans="1:5" ht="12">
      <c r="A677" s="194"/>
      <c r="B677" s="195"/>
      <c r="C677" s="196"/>
      <c r="D677" s="197"/>
      <c r="E677" s="198"/>
    </row>
    <row r="678" spans="1:5" ht="12">
      <c r="A678" s="194"/>
      <c r="B678" s="195"/>
      <c r="C678" s="196"/>
      <c r="D678" s="197"/>
      <c r="E678" s="198"/>
    </row>
    <row r="679" spans="1:5" ht="12">
      <c r="A679" s="194"/>
      <c r="B679" s="195"/>
      <c r="C679" s="196"/>
      <c r="D679" s="197"/>
      <c r="E679" s="198"/>
    </row>
    <row r="680" spans="1:5" ht="12">
      <c r="A680" s="194"/>
      <c r="B680" s="195"/>
      <c r="C680" s="196"/>
      <c r="D680" s="197"/>
      <c r="E680" s="198"/>
    </row>
    <row r="681" spans="1:5" ht="12">
      <c r="A681" s="194"/>
      <c r="B681" s="195"/>
      <c r="C681" s="196"/>
      <c r="D681" s="197"/>
      <c r="E681" s="198"/>
    </row>
    <row r="682" spans="1:5" ht="12">
      <c r="A682" s="194"/>
      <c r="B682" s="195"/>
      <c r="C682" s="196"/>
      <c r="D682" s="197"/>
      <c r="E682" s="198"/>
    </row>
    <row r="683" spans="1:5" ht="12">
      <c r="A683" s="194"/>
      <c r="B683" s="195"/>
      <c r="C683" s="196"/>
      <c r="D683" s="197"/>
      <c r="E683" s="198"/>
    </row>
    <row r="684" spans="1:5" ht="12">
      <c r="A684" s="194"/>
      <c r="B684" s="195"/>
      <c r="C684" s="196"/>
      <c r="D684" s="197"/>
      <c r="E684" s="198"/>
    </row>
    <row r="685" spans="1:5" ht="12">
      <c r="A685" s="194"/>
      <c r="B685" s="195"/>
      <c r="C685" s="196"/>
      <c r="D685" s="197"/>
      <c r="E685" s="198"/>
    </row>
    <row r="686" spans="1:5" ht="12">
      <c r="A686" s="194"/>
      <c r="B686" s="195"/>
      <c r="C686" s="196"/>
      <c r="D686" s="197"/>
      <c r="E686" s="198"/>
    </row>
    <row r="687" spans="1:5" ht="12">
      <c r="A687" s="194"/>
      <c r="B687" s="195"/>
      <c r="C687" s="196"/>
      <c r="D687" s="197"/>
      <c r="E687" s="198"/>
    </row>
    <row r="688" spans="1:5" ht="12">
      <c r="A688" s="194"/>
      <c r="B688" s="195"/>
      <c r="C688" s="196"/>
      <c r="D688" s="197"/>
      <c r="E688" s="198"/>
    </row>
    <row r="689" spans="1:5" ht="12">
      <c r="A689" s="194"/>
      <c r="B689" s="195"/>
      <c r="C689" s="196"/>
      <c r="D689" s="197"/>
      <c r="E689" s="198"/>
    </row>
    <row r="690" spans="1:5" ht="12">
      <c r="A690" s="194"/>
      <c r="B690" s="195"/>
      <c r="C690" s="196"/>
      <c r="D690" s="197"/>
      <c r="E690" s="198"/>
    </row>
    <row r="691" spans="1:5" ht="12">
      <c r="A691" s="194"/>
      <c r="B691" s="195"/>
      <c r="C691" s="196"/>
      <c r="D691" s="197"/>
      <c r="E691" s="198"/>
    </row>
    <row r="692" spans="1:5" ht="12">
      <c r="A692" s="194"/>
      <c r="B692" s="195"/>
      <c r="C692" s="196"/>
      <c r="D692" s="197"/>
      <c r="E692" s="198"/>
    </row>
    <row r="693" spans="1:5" ht="12">
      <c r="A693" s="194"/>
      <c r="B693" s="195"/>
      <c r="C693" s="196"/>
      <c r="D693" s="197"/>
      <c r="E693" s="198"/>
    </row>
    <row r="694" spans="1:5" ht="12">
      <c r="A694" s="194"/>
      <c r="B694" s="195"/>
      <c r="C694" s="196"/>
      <c r="D694" s="197"/>
      <c r="E694" s="198"/>
    </row>
    <row r="695" spans="1:5" ht="12">
      <c r="A695" s="194"/>
      <c r="B695" s="195"/>
      <c r="C695" s="196"/>
      <c r="D695" s="197"/>
      <c r="E695" s="198"/>
    </row>
    <row r="696" spans="1:5" ht="12">
      <c r="A696" s="194"/>
      <c r="B696" s="195"/>
      <c r="C696" s="196"/>
      <c r="D696" s="197"/>
      <c r="E696" s="198"/>
    </row>
    <row r="697" spans="1:5" ht="12">
      <c r="A697" s="194"/>
      <c r="B697" s="195"/>
      <c r="C697" s="196"/>
      <c r="D697" s="197"/>
      <c r="E697" s="198"/>
    </row>
    <row r="698" spans="1:5" ht="12">
      <c r="A698" s="194"/>
      <c r="B698" s="195"/>
      <c r="C698" s="196"/>
      <c r="D698" s="197"/>
      <c r="E698" s="198"/>
    </row>
    <row r="699" spans="1:5" ht="12">
      <c r="A699" s="194"/>
      <c r="B699" s="195"/>
      <c r="C699" s="196"/>
      <c r="D699" s="197"/>
      <c r="E699" s="198"/>
    </row>
    <row r="700" spans="1:5" ht="12">
      <c r="A700" s="194"/>
      <c r="B700" s="195"/>
      <c r="C700" s="196"/>
      <c r="D700" s="197"/>
      <c r="E700" s="198"/>
    </row>
    <row r="701" spans="1:5" ht="12">
      <c r="A701" s="194"/>
      <c r="B701" s="195"/>
      <c r="C701" s="196"/>
      <c r="D701" s="197"/>
      <c r="E701" s="198"/>
    </row>
    <row r="702" spans="1:5" ht="12">
      <c r="A702" s="194"/>
      <c r="B702" s="195"/>
      <c r="C702" s="196"/>
      <c r="D702" s="197"/>
      <c r="E702" s="198"/>
    </row>
    <row r="703" spans="1:5" ht="12">
      <c r="A703" s="194"/>
      <c r="B703" s="195"/>
      <c r="C703" s="196"/>
      <c r="D703" s="197"/>
      <c r="E703" s="198"/>
    </row>
    <row r="704" spans="1:5" ht="12">
      <c r="A704" s="194"/>
      <c r="B704" s="195"/>
      <c r="C704" s="196"/>
      <c r="D704" s="197"/>
      <c r="E704" s="198"/>
    </row>
    <row r="705" spans="1:5" ht="12">
      <c r="A705" s="194"/>
      <c r="B705" s="195"/>
      <c r="C705" s="196"/>
      <c r="D705" s="197"/>
      <c r="E705" s="198"/>
    </row>
    <row r="706" spans="1:5" ht="12">
      <c r="A706" s="194"/>
      <c r="B706" s="195"/>
      <c r="C706" s="196"/>
      <c r="D706" s="197"/>
      <c r="E706" s="198"/>
    </row>
    <row r="707" spans="1:5" ht="12">
      <c r="A707" s="194"/>
      <c r="B707" s="195"/>
      <c r="C707" s="196"/>
      <c r="D707" s="197"/>
      <c r="E707" s="198"/>
    </row>
    <row r="708" spans="1:5" ht="12">
      <c r="A708" s="194"/>
      <c r="B708" s="195"/>
      <c r="C708" s="196"/>
      <c r="D708" s="197"/>
      <c r="E708" s="198"/>
    </row>
    <row r="709" spans="1:5" ht="12">
      <c r="A709" s="194"/>
      <c r="B709" s="195"/>
      <c r="C709" s="196"/>
      <c r="D709" s="197"/>
      <c r="E709" s="198"/>
    </row>
    <row r="710" spans="1:5" ht="12">
      <c r="A710" s="194"/>
      <c r="B710" s="195"/>
      <c r="C710" s="196"/>
      <c r="D710" s="197"/>
      <c r="E710" s="198"/>
    </row>
    <row r="711" spans="1:5" ht="12">
      <c r="A711" s="194"/>
      <c r="B711" s="195"/>
      <c r="C711" s="196"/>
      <c r="D711" s="197"/>
      <c r="E711" s="198"/>
    </row>
    <row r="712" spans="1:5" ht="12">
      <c r="A712" s="194"/>
      <c r="B712" s="195"/>
      <c r="C712" s="196"/>
      <c r="D712" s="197"/>
      <c r="E712" s="198"/>
    </row>
    <row r="713" spans="1:5" ht="12">
      <c r="A713" s="194"/>
      <c r="B713" s="195"/>
      <c r="C713" s="196"/>
      <c r="D713" s="197"/>
      <c r="E713" s="198"/>
    </row>
    <row r="714" spans="1:5" ht="12">
      <c r="A714" s="194"/>
      <c r="B714" s="195"/>
      <c r="C714" s="196"/>
      <c r="D714" s="197"/>
      <c r="E714" s="198"/>
    </row>
    <row r="715" spans="1:5" ht="12">
      <c r="A715" s="194"/>
      <c r="B715" s="195"/>
      <c r="C715" s="196"/>
      <c r="D715" s="197"/>
      <c r="E715" s="198"/>
    </row>
    <row r="716" spans="1:5" ht="12">
      <c r="A716" s="194"/>
      <c r="B716" s="195"/>
      <c r="C716" s="196"/>
      <c r="D716" s="197"/>
      <c r="E716" s="198"/>
    </row>
    <row r="717" spans="1:5" ht="12">
      <c r="A717" s="194"/>
      <c r="B717" s="195"/>
      <c r="C717" s="196"/>
      <c r="D717" s="197"/>
      <c r="E717" s="198"/>
    </row>
    <row r="718" spans="1:5" ht="12">
      <c r="A718" s="194"/>
      <c r="B718" s="195"/>
      <c r="C718" s="196"/>
      <c r="D718" s="197"/>
      <c r="E718" s="198"/>
    </row>
    <row r="719" spans="1:5" ht="12">
      <c r="A719" s="194"/>
      <c r="B719" s="195"/>
      <c r="C719" s="196"/>
      <c r="D719" s="197"/>
      <c r="E719" s="198"/>
    </row>
    <row r="720" spans="1:5" ht="12">
      <c r="A720" s="194"/>
      <c r="B720" s="195"/>
      <c r="C720" s="196"/>
      <c r="D720" s="197"/>
      <c r="E720" s="198"/>
    </row>
    <row r="721" spans="1:5" ht="12">
      <c r="A721" s="194"/>
      <c r="B721" s="195"/>
      <c r="C721" s="196"/>
      <c r="D721" s="197"/>
      <c r="E721" s="198"/>
    </row>
    <row r="722" spans="1:5" ht="12">
      <c r="A722" s="194"/>
      <c r="B722" s="195"/>
      <c r="C722" s="196"/>
      <c r="D722" s="197"/>
      <c r="E722" s="198"/>
    </row>
    <row r="723" spans="1:5" ht="12">
      <c r="A723" s="194"/>
      <c r="B723" s="195"/>
      <c r="C723" s="196"/>
      <c r="D723" s="197"/>
      <c r="E723" s="198"/>
    </row>
    <row r="724" spans="1:5" ht="12">
      <c r="A724" s="194"/>
      <c r="B724" s="195"/>
      <c r="C724" s="196"/>
      <c r="D724" s="197"/>
      <c r="E724" s="198"/>
    </row>
    <row r="725" spans="1:5" ht="12">
      <c r="A725" s="194"/>
      <c r="B725" s="195"/>
      <c r="C725" s="196"/>
      <c r="D725" s="197"/>
      <c r="E725" s="198"/>
    </row>
    <row r="726" spans="1:5" ht="12">
      <c r="A726" s="194"/>
      <c r="B726" s="195"/>
      <c r="C726" s="196"/>
      <c r="D726" s="197"/>
      <c r="E726" s="198"/>
    </row>
    <row r="727" spans="1:5" ht="12">
      <c r="A727" s="194"/>
      <c r="B727" s="195"/>
      <c r="C727" s="196"/>
      <c r="D727" s="197"/>
      <c r="E727" s="198"/>
    </row>
    <row r="728" spans="1:5" ht="12">
      <c r="A728" s="194"/>
      <c r="B728" s="195"/>
      <c r="C728" s="196"/>
      <c r="D728" s="197"/>
      <c r="E728" s="198"/>
    </row>
    <row r="729" spans="1:5" ht="12">
      <c r="A729" s="194"/>
      <c r="B729" s="195"/>
      <c r="C729" s="196"/>
      <c r="D729" s="197"/>
      <c r="E729" s="198"/>
    </row>
    <row r="730" spans="1:5" ht="12">
      <c r="A730" s="194"/>
      <c r="B730" s="195"/>
      <c r="C730" s="196"/>
      <c r="D730" s="197"/>
      <c r="E730" s="198"/>
    </row>
    <row r="731" spans="1:5" ht="12">
      <c r="A731" s="194"/>
      <c r="B731" s="195"/>
      <c r="C731" s="196"/>
      <c r="D731" s="197"/>
      <c r="E731" s="198"/>
    </row>
    <row r="732" spans="1:5" ht="12">
      <c r="A732" s="194"/>
      <c r="B732" s="195"/>
      <c r="C732" s="196"/>
      <c r="D732" s="197"/>
      <c r="E732" s="198"/>
    </row>
    <row r="733" spans="1:5" ht="12">
      <c r="A733" s="194"/>
      <c r="B733" s="195"/>
      <c r="C733" s="196"/>
      <c r="D733" s="197"/>
      <c r="E733" s="198"/>
    </row>
    <row r="734" spans="1:5" ht="12">
      <c r="A734" s="194"/>
      <c r="B734" s="195"/>
      <c r="C734" s="196"/>
      <c r="D734" s="197"/>
      <c r="E734" s="198"/>
    </row>
    <row r="735" spans="1:5" ht="12">
      <c r="A735" s="194"/>
      <c r="B735" s="195"/>
      <c r="C735" s="196"/>
      <c r="D735" s="197"/>
      <c r="E735" s="198"/>
    </row>
    <row r="736" spans="1:5" ht="12">
      <c r="A736" s="194"/>
      <c r="B736" s="195"/>
      <c r="C736" s="196"/>
      <c r="D736" s="197"/>
      <c r="E736" s="198"/>
    </row>
    <row r="737" spans="1:5" ht="12">
      <c r="A737" s="194"/>
      <c r="B737" s="195"/>
      <c r="C737" s="196"/>
      <c r="D737" s="197"/>
      <c r="E737" s="198"/>
    </row>
    <row r="738" spans="1:5" ht="12">
      <c r="A738" s="194"/>
      <c r="B738" s="195"/>
      <c r="C738" s="196"/>
      <c r="D738" s="197"/>
      <c r="E738" s="198"/>
    </row>
    <row r="739" spans="1:5" ht="12">
      <c r="A739" s="194"/>
      <c r="B739" s="195"/>
      <c r="C739" s="196"/>
      <c r="D739" s="197"/>
      <c r="E739" s="198"/>
    </row>
    <row r="740" spans="1:5" ht="12">
      <c r="A740" s="194"/>
      <c r="B740" s="195"/>
      <c r="C740" s="196"/>
      <c r="D740" s="197"/>
      <c r="E740" s="198"/>
    </row>
    <row r="741" spans="1:5" ht="12">
      <c r="A741" s="194"/>
      <c r="B741" s="195"/>
      <c r="C741" s="196"/>
      <c r="D741" s="197"/>
      <c r="E741" s="198"/>
    </row>
    <row r="742" spans="1:5" ht="12">
      <c r="A742" s="194"/>
      <c r="B742" s="195"/>
      <c r="C742" s="196"/>
      <c r="D742" s="197"/>
      <c r="E742" s="198"/>
    </row>
    <row r="743" spans="1:5" ht="12">
      <c r="A743" s="194"/>
      <c r="B743" s="195"/>
      <c r="C743" s="196"/>
      <c r="D743" s="197"/>
      <c r="E743" s="198"/>
    </row>
    <row r="744" spans="1:5" ht="12">
      <c r="A744" s="194"/>
      <c r="B744" s="195"/>
      <c r="C744" s="196"/>
      <c r="D744" s="197"/>
      <c r="E744" s="198"/>
    </row>
    <row r="745" spans="1:5" ht="12">
      <c r="A745" s="194"/>
      <c r="B745" s="195"/>
      <c r="C745" s="196"/>
      <c r="D745" s="197"/>
      <c r="E745" s="198"/>
    </row>
    <row r="746" spans="1:5" ht="12">
      <c r="A746" s="194"/>
      <c r="B746" s="195"/>
      <c r="C746" s="196"/>
      <c r="D746" s="197"/>
      <c r="E746" s="198"/>
    </row>
    <row r="747" spans="1:5" ht="12">
      <c r="A747" s="194"/>
      <c r="B747" s="195"/>
      <c r="C747" s="196"/>
      <c r="D747" s="197"/>
      <c r="E747" s="198"/>
    </row>
    <row r="748" spans="1:5" ht="12">
      <c r="A748" s="194"/>
      <c r="B748" s="195"/>
      <c r="C748" s="196"/>
      <c r="D748" s="197"/>
      <c r="E748" s="198"/>
    </row>
    <row r="749" spans="1:5" ht="12">
      <c r="A749" s="194"/>
      <c r="B749" s="195"/>
      <c r="C749" s="196"/>
      <c r="D749" s="197"/>
      <c r="E749" s="198"/>
    </row>
    <row r="750" spans="1:5" ht="12">
      <c r="A750" s="194"/>
      <c r="B750" s="195"/>
      <c r="C750" s="196"/>
      <c r="D750" s="197"/>
      <c r="E750" s="198"/>
    </row>
    <row r="751" spans="1:5" ht="12">
      <c r="A751" s="194"/>
      <c r="B751" s="195"/>
      <c r="C751" s="196"/>
      <c r="D751" s="197"/>
      <c r="E751" s="198"/>
    </row>
    <row r="752" spans="1:5" ht="12">
      <c r="A752" s="194"/>
      <c r="B752" s="195"/>
      <c r="C752" s="196"/>
      <c r="D752" s="197"/>
      <c r="E752" s="198"/>
    </row>
    <row r="753" spans="1:5" ht="12">
      <c r="A753" s="194"/>
      <c r="B753" s="195"/>
      <c r="C753" s="196"/>
      <c r="D753" s="197"/>
      <c r="E753" s="198"/>
    </row>
    <row r="754" spans="1:5" ht="12">
      <c r="A754" s="194"/>
      <c r="B754" s="195"/>
      <c r="C754" s="196"/>
      <c r="D754" s="197"/>
      <c r="E754" s="198"/>
    </row>
    <row r="755" spans="1:5" ht="12">
      <c r="A755" s="194"/>
      <c r="B755" s="195"/>
      <c r="C755" s="196"/>
      <c r="D755" s="197"/>
      <c r="E755" s="198"/>
    </row>
    <row r="756" spans="1:5" ht="12">
      <c r="A756" s="194"/>
      <c r="B756" s="195"/>
      <c r="C756" s="196"/>
      <c r="D756" s="197"/>
      <c r="E756" s="198"/>
    </row>
    <row r="757" spans="1:5" ht="12">
      <c r="A757" s="194"/>
      <c r="B757" s="195"/>
      <c r="C757" s="196"/>
      <c r="D757" s="197"/>
      <c r="E757" s="198"/>
    </row>
    <row r="758" spans="1:5" ht="12">
      <c r="A758" s="194"/>
      <c r="B758" s="195"/>
      <c r="C758" s="196"/>
      <c r="D758" s="197"/>
      <c r="E758" s="198"/>
    </row>
    <row r="759" spans="1:5" ht="12">
      <c r="A759" s="194"/>
      <c r="B759" s="195"/>
      <c r="C759" s="196"/>
      <c r="D759" s="197"/>
      <c r="E759" s="198"/>
    </row>
    <row r="760" spans="1:5" ht="12">
      <c r="A760" s="194"/>
      <c r="B760" s="195"/>
      <c r="C760" s="196"/>
      <c r="D760" s="197"/>
      <c r="E760" s="198"/>
    </row>
    <row r="761" spans="1:5" ht="12">
      <c r="A761" s="194"/>
      <c r="B761" s="195"/>
      <c r="C761" s="196"/>
      <c r="D761" s="197"/>
      <c r="E761" s="198"/>
    </row>
    <row r="762" spans="1:5" ht="12">
      <c r="A762" s="194"/>
      <c r="B762" s="195"/>
      <c r="C762" s="196"/>
      <c r="D762" s="197"/>
      <c r="E762" s="198"/>
    </row>
    <row r="763" spans="1:5" ht="12">
      <c r="A763" s="194"/>
      <c r="B763" s="195"/>
      <c r="C763" s="196"/>
      <c r="D763" s="197"/>
      <c r="E763" s="198"/>
    </row>
    <row r="764" spans="1:5" ht="12">
      <c r="A764" s="194"/>
      <c r="B764" s="195"/>
      <c r="C764" s="196"/>
      <c r="D764" s="197"/>
      <c r="E764" s="198"/>
    </row>
    <row r="765" spans="1:5" ht="12">
      <c r="A765" s="194"/>
      <c r="B765" s="195"/>
      <c r="C765" s="196"/>
      <c r="D765" s="197"/>
      <c r="E765" s="198"/>
    </row>
    <row r="766" spans="1:5" ht="12">
      <c r="A766" s="194"/>
      <c r="B766" s="195"/>
      <c r="C766" s="196"/>
      <c r="D766" s="197"/>
      <c r="E766" s="198"/>
    </row>
    <row r="767" spans="1:5" ht="12">
      <c r="A767" s="194"/>
      <c r="B767" s="195"/>
      <c r="C767" s="196"/>
      <c r="D767" s="197"/>
      <c r="E767" s="198"/>
    </row>
    <row r="768" spans="1:5" ht="12">
      <c r="A768" s="194"/>
      <c r="B768" s="195"/>
      <c r="C768" s="196"/>
      <c r="D768" s="197"/>
      <c r="E768" s="198"/>
    </row>
    <row r="769" spans="1:5" ht="12">
      <c r="A769" s="194"/>
      <c r="B769" s="195"/>
      <c r="C769" s="196"/>
      <c r="D769" s="197"/>
      <c r="E769" s="198"/>
    </row>
    <row r="770" spans="1:5" ht="12">
      <c r="A770" s="194"/>
      <c r="B770" s="195"/>
      <c r="C770" s="196"/>
      <c r="D770" s="197"/>
      <c r="E770" s="198"/>
    </row>
    <row r="771" spans="1:5" ht="12">
      <c r="A771" s="194"/>
      <c r="B771" s="195"/>
      <c r="C771" s="196"/>
      <c r="D771" s="197"/>
      <c r="E771" s="198"/>
    </row>
    <row r="772" spans="1:5" ht="12">
      <c r="A772" s="194"/>
      <c r="B772" s="195"/>
      <c r="C772" s="196"/>
      <c r="D772" s="197"/>
      <c r="E772" s="198"/>
    </row>
    <row r="773" spans="1:5" ht="12">
      <c r="A773" s="194"/>
      <c r="B773" s="195"/>
      <c r="C773" s="196"/>
      <c r="D773" s="197"/>
      <c r="E773" s="198"/>
    </row>
    <row r="774" spans="1:5" ht="12">
      <c r="A774" s="194"/>
      <c r="B774" s="195"/>
      <c r="C774" s="196"/>
      <c r="D774" s="197"/>
      <c r="E774" s="198"/>
    </row>
    <row r="775" spans="1:5" ht="12">
      <c r="A775" s="194"/>
      <c r="B775" s="195"/>
      <c r="C775" s="196"/>
      <c r="D775" s="197"/>
      <c r="E775" s="198"/>
    </row>
    <row r="776" spans="1:5" ht="12">
      <c r="A776" s="194"/>
      <c r="B776" s="195"/>
      <c r="C776" s="196"/>
      <c r="D776" s="197"/>
      <c r="E776" s="198"/>
    </row>
    <row r="777" spans="1:5" ht="12">
      <c r="A777" s="194"/>
      <c r="B777" s="195"/>
      <c r="C777" s="196"/>
      <c r="D777" s="197"/>
      <c r="E777" s="198"/>
    </row>
    <row r="778" spans="1:5" ht="12">
      <c r="A778" s="194"/>
      <c r="B778" s="195"/>
      <c r="C778" s="196"/>
      <c r="D778" s="197"/>
      <c r="E778" s="198"/>
    </row>
    <row r="779" spans="1:5" ht="12">
      <c r="A779" s="194"/>
      <c r="B779" s="195"/>
      <c r="C779" s="196"/>
      <c r="D779" s="197"/>
      <c r="E779" s="198"/>
    </row>
    <row r="780" spans="1:5" ht="12">
      <c r="A780" s="194"/>
      <c r="B780" s="195"/>
      <c r="C780" s="196"/>
      <c r="D780" s="197"/>
      <c r="E780" s="198"/>
    </row>
    <row r="781" spans="1:5" ht="12">
      <c r="A781" s="194"/>
      <c r="B781" s="195"/>
      <c r="C781" s="196"/>
      <c r="D781" s="197"/>
      <c r="E781" s="198"/>
    </row>
    <row r="782" spans="1:5" ht="12">
      <c r="A782" s="194"/>
      <c r="B782" s="195"/>
      <c r="C782" s="196"/>
      <c r="D782" s="197"/>
      <c r="E782" s="198"/>
    </row>
    <row r="783" spans="1:5" ht="12">
      <c r="A783" s="194"/>
      <c r="B783" s="195"/>
      <c r="C783" s="196"/>
      <c r="D783" s="197"/>
      <c r="E783" s="198"/>
    </row>
    <row r="784" spans="1:5" ht="12">
      <c r="A784" s="194"/>
      <c r="B784" s="195"/>
      <c r="C784" s="196"/>
      <c r="D784" s="197"/>
      <c r="E784" s="198"/>
    </row>
    <row r="785" spans="1:5" ht="12">
      <c r="A785" s="194"/>
      <c r="B785" s="195"/>
      <c r="C785" s="196"/>
      <c r="D785" s="197"/>
      <c r="E785" s="198"/>
    </row>
    <row r="786" spans="1:5" ht="12">
      <c r="A786" s="194"/>
      <c r="B786" s="195"/>
      <c r="C786" s="196"/>
      <c r="D786" s="197"/>
      <c r="E786" s="198"/>
    </row>
    <row r="787" spans="1:5" ht="12">
      <c r="A787" s="194"/>
      <c r="B787" s="195"/>
      <c r="C787" s="196"/>
      <c r="D787" s="197"/>
      <c r="E787" s="198"/>
    </row>
    <row r="788" spans="1:5" ht="12">
      <c r="A788" s="194"/>
      <c r="B788" s="195"/>
      <c r="C788" s="196"/>
      <c r="D788" s="197"/>
      <c r="E788" s="198"/>
    </row>
    <row r="789" spans="1:5" ht="12">
      <c r="A789" s="194"/>
      <c r="B789" s="195"/>
      <c r="C789" s="196"/>
      <c r="D789" s="197"/>
      <c r="E789" s="198"/>
    </row>
    <row r="790" spans="1:5" ht="12">
      <c r="A790" s="194"/>
      <c r="B790" s="195"/>
      <c r="C790" s="196"/>
      <c r="D790" s="197"/>
      <c r="E790" s="198"/>
    </row>
    <row r="791" spans="1:5" ht="12">
      <c r="A791" s="194"/>
      <c r="B791" s="195"/>
      <c r="C791" s="196"/>
      <c r="D791" s="197"/>
      <c r="E791" s="198"/>
    </row>
    <row r="792" spans="1:5" ht="12">
      <c r="A792" s="194"/>
      <c r="B792" s="195"/>
      <c r="C792" s="196"/>
      <c r="D792" s="197"/>
      <c r="E792" s="198"/>
    </row>
    <row r="793" spans="1:5" ht="12">
      <c r="A793" s="194"/>
      <c r="B793" s="195"/>
      <c r="C793" s="196"/>
      <c r="D793" s="197"/>
      <c r="E793" s="198"/>
    </row>
    <row r="794" spans="1:5" ht="12">
      <c r="A794" s="194"/>
      <c r="B794" s="195"/>
      <c r="C794" s="196"/>
      <c r="D794" s="197"/>
      <c r="E794" s="198"/>
    </row>
    <row r="795" spans="1:5" ht="12">
      <c r="A795" s="194"/>
      <c r="B795" s="195"/>
      <c r="C795" s="196"/>
      <c r="D795" s="197"/>
      <c r="E795" s="198"/>
    </row>
    <row r="796" spans="1:5" ht="12">
      <c r="A796" s="194"/>
      <c r="B796" s="195"/>
      <c r="C796" s="196"/>
      <c r="D796" s="197"/>
      <c r="E796" s="198"/>
    </row>
    <row r="797" spans="1:5" ht="12">
      <c r="A797" s="194"/>
      <c r="B797" s="195"/>
      <c r="C797" s="196"/>
      <c r="D797" s="197"/>
      <c r="E797" s="198"/>
    </row>
    <row r="798" spans="1:5" ht="12">
      <c r="A798" s="194"/>
      <c r="B798" s="195"/>
      <c r="C798" s="196"/>
      <c r="D798" s="197"/>
      <c r="E798" s="198"/>
    </row>
    <row r="799" spans="1:5" ht="12">
      <c r="A799" s="194"/>
      <c r="B799" s="195"/>
      <c r="C799" s="196"/>
      <c r="D799" s="197"/>
      <c r="E799" s="198"/>
    </row>
    <row r="800" spans="1:5" ht="12">
      <c r="A800" s="194"/>
      <c r="B800" s="195"/>
      <c r="C800" s="196"/>
      <c r="D800" s="197"/>
      <c r="E800" s="198"/>
    </row>
    <row r="801" spans="1:5" ht="12">
      <c r="A801" s="194"/>
      <c r="B801" s="195"/>
      <c r="C801" s="196"/>
      <c r="D801" s="197"/>
      <c r="E801" s="198"/>
    </row>
    <row r="802" spans="1:5" ht="12">
      <c r="A802" s="194"/>
      <c r="B802" s="195"/>
      <c r="C802" s="196"/>
      <c r="D802" s="197"/>
      <c r="E802" s="198"/>
    </row>
    <row r="803" spans="1:5" ht="12">
      <c r="A803" s="194"/>
      <c r="B803" s="195"/>
      <c r="C803" s="196"/>
      <c r="D803" s="197"/>
      <c r="E803" s="198"/>
    </row>
    <row r="804" spans="1:5" ht="12">
      <c r="A804" s="194"/>
      <c r="B804" s="195"/>
      <c r="C804" s="196"/>
      <c r="D804" s="197"/>
      <c r="E804" s="198"/>
    </row>
    <row r="805" spans="1:5" ht="12">
      <c r="A805" s="194"/>
      <c r="B805" s="195"/>
      <c r="C805" s="196"/>
      <c r="D805" s="197"/>
      <c r="E805" s="198"/>
    </row>
    <row r="806" spans="1:5" ht="12">
      <c r="A806" s="194"/>
      <c r="B806" s="195"/>
      <c r="C806" s="196"/>
      <c r="D806" s="197"/>
      <c r="E806" s="198"/>
    </row>
    <row r="807" spans="1:5" ht="12">
      <c r="A807" s="194"/>
      <c r="B807" s="195"/>
      <c r="C807" s="196"/>
      <c r="D807" s="197"/>
      <c r="E807" s="198"/>
    </row>
    <row r="808" spans="1:5" ht="12">
      <c r="A808" s="194"/>
      <c r="B808" s="195"/>
      <c r="C808" s="196"/>
      <c r="D808" s="197"/>
      <c r="E808" s="198"/>
    </row>
    <row r="809" spans="1:5" ht="12">
      <c r="A809" s="194"/>
      <c r="B809" s="195"/>
      <c r="C809" s="196"/>
      <c r="D809" s="197"/>
      <c r="E809" s="198"/>
    </row>
    <row r="810" spans="1:5" ht="12">
      <c r="A810" s="194"/>
      <c r="B810" s="195"/>
      <c r="C810" s="196"/>
      <c r="D810" s="197"/>
      <c r="E810" s="198"/>
    </row>
    <row r="811" spans="1:5" ht="12">
      <c r="A811" s="194"/>
      <c r="B811" s="195"/>
      <c r="C811" s="196"/>
      <c r="D811" s="197"/>
      <c r="E811" s="198"/>
    </row>
    <row r="812" spans="1:5" ht="12">
      <c r="A812" s="194"/>
      <c r="B812" s="195"/>
      <c r="C812" s="196"/>
      <c r="D812" s="197"/>
      <c r="E812" s="198"/>
    </row>
    <row r="813" spans="1:5" ht="12">
      <c r="A813" s="194"/>
      <c r="B813" s="195"/>
      <c r="C813" s="196"/>
      <c r="D813" s="197"/>
      <c r="E813" s="198"/>
    </row>
    <row r="814" spans="1:5" ht="12">
      <c r="A814" s="194"/>
      <c r="B814" s="195"/>
      <c r="C814" s="196"/>
      <c r="D814" s="197"/>
      <c r="E814" s="198"/>
    </row>
    <row r="815" spans="1:5" ht="12">
      <c r="A815" s="194"/>
      <c r="B815" s="195"/>
      <c r="C815" s="196"/>
      <c r="D815" s="197"/>
      <c r="E815" s="198"/>
    </row>
    <row r="816" spans="1:5" ht="12">
      <c r="A816" s="194"/>
      <c r="B816" s="195"/>
      <c r="C816" s="196"/>
      <c r="D816" s="197"/>
      <c r="E816" s="198"/>
    </row>
    <row r="817" spans="1:5" ht="12">
      <c r="A817" s="194"/>
      <c r="B817" s="195"/>
      <c r="C817" s="196"/>
      <c r="D817" s="197"/>
      <c r="E817" s="198"/>
    </row>
    <row r="818" spans="1:5" ht="12">
      <c r="A818" s="194"/>
      <c r="B818" s="195"/>
      <c r="C818" s="196"/>
      <c r="D818" s="197"/>
      <c r="E818" s="198"/>
    </row>
    <row r="819" spans="1:5" ht="12">
      <c r="A819" s="194"/>
      <c r="B819" s="195"/>
      <c r="C819" s="196"/>
      <c r="D819" s="197"/>
      <c r="E819" s="198"/>
    </row>
    <row r="820" spans="1:5" ht="12">
      <c r="A820" s="194"/>
      <c r="B820" s="195"/>
      <c r="C820" s="196"/>
      <c r="D820" s="197"/>
      <c r="E820" s="198"/>
    </row>
    <row r="821" spans="1:5" ht="12">
      <c r="A821" s="194"/>
      <c r="B821" s="195"/>
      <c r="C821" s="196"/>
      <c r="D821" s="197"/>
      <c r="E821" s="198"/>
    </row>
    <row r="822" spans="1:5" ht="12">
      <c r="A822" s="194"/>
      <c r="B822" s="195"/>
      <c r="C822" s="196"/>
      <c r="D822" s="197"/>
      <c r="E822" s="198"/>
    </row>
    <row r="823" spans="1:5" ht="12">
      <c r="A823" s="194"/>
      <c r="B823" s="195"/>
      <c r="C823" s="196"/>
      <c r="D823" s="197"/>
      <c r="E823" s="198"/>
    </row>
    <row r="824" spans="1:5" ht="12">
      <c r="A824" s="194"/>
      <c r="B824" s="195"/>
      <c r="C824" s="196"/>
      <c r="D824" s="197"/>
      <c r="E824" s="198"/>
    </row>
    <row r="825" spans="1:5" ht="12">
      <c r="A825" s="194"/>
      <c r="B825" s="195"/>
      <c r="C825" s="196"/>
      <c r="D825" s="197"/>
      <c r="E825" s="198"/>
    </row>
    <row r="826" spans="1:5" ht="12">
      <c r="A826" s="194"/>
      <c r="B826" s="195"/>
      <c r="C826" s="196"/>
      <c r="D826" s="197"/>
      <c r="E826" s="198"/>
    </row>
    <row r="827" spans="1:5" ht="12">
      <c r="A827" s="194"/>
      <c r="B827" s="195"/>
      <c r="C827" s="196"/>
      <c r="D827" s="197"/>
      <c r="E827" s="198"/>
    </row>
    <row r="828" spans="1:5" ht="12">
      <c r="A828" s="194"/>
      <c r="B828" s="195"/>
      <c r="C828" s="196"/>
      <c r="D828" s="197"/>
      <c r="E828" s="198"/>
    </row>
    <row r="829" spans="1:5" ht="12">
      <c r="A829" s="194"/>
      <c r="B829" s="195"/>
      <c r="C829" s="196"/>
      <c r="D829" s="197"/>
      <c r="E829" s="198"/>
    </row>
    <row r="830" spans="1:5" ht="12">
      <c r="A830" s="194"/>
      <c r="B830" s="195"/>
      <c r="C830" s="196"/>
      <c r="D830" s="197"/>
      <c r="E830" s="198"/>
    </row>
    <row r="831" spans="1:5" ht="12">
      <c r="A831" s="194"/>
      <c r="B831" s="195"/>
      <c r="C831" s="196"/>
      <c r="D831" s="197"/>
      <c r="E831" s="198"/>
    </row>
    <row r="832" spans="1:5" ht="12">
      <c r="A832" s="194"/>
      <c r="B832" s="195"/>
      <c r="C832" s="196"/>
      <c r="D832" s="197"/>
      <c r="E832" s="198"/>
    </row>
    <row r="833" spans="1:5" ht="12">
      <c r="A833" s="194"/>
      <c r="B833" s="195"/>
      <c r="C833" s="196"/>
      <c r="D833" s="197"/>
      <c r="E833" s="198"/>
    </row>
    <row r="834" spans="1:5" ht="12">
      <c r="A834" s="194"/>
      <c r="B834" s="195"/>
      <c r="C834" s="196"/>
      <c r="D834" s="197"/>
      <c r="E834" s="198"/>
    </row>
    <row r="835" spans="1:5" ht="12">
      <c r="A835" s="194"/>
      <c r="B835" s="195"/>
      <c r="C835" s="196"/>
      <c r="D835" s="197"/>
      <c r="E835" s="198"/>
    </row>
    <row r="836" spans="1:5" ht="12">
      <c r="A836" s="194"/>
      <c r="B836" s="195"/>
      <c r="C836" s="196"/>
      <c r="D836" s="197"/>
      <c r="E836" s="198"/>
    </row>
    <row r="837" spans="1:5" ht="12">
      <c r="A837" s="194"/>
      <c r="B837" s="195"/>
      <c r="C837" s="196"/>
      <c r="D837" s="197"/>
      <c r="E837" s="198"/>
    </row>
    <row r="838" spans="1:5" ht="12">
      <c r="A838" s="194"/>
      <c r="B838" s="195"/>
      <c r="C838" s="196"/>
      <c r="D838" s="197"/>
      <c r="E838" s="198"/>
    </row>
    <row r="839" spans="1:5" ht="12">
      <c r="A839" s="194"/>
      <c r="B839" s="195"/>
      <c r="C839" s="196"/>
      <c r="D839" s="197"/>
      <c r="E839" s="198"/>
    </row>
    <row r="840" spans="1:5" ht="12">
      <c r="A840" s="194"/>
      <c r="B840" s="195"/>
      <c r="C840" s="196"/>
      <c r="D840" s="197"/>
      <c r="E840" s="198"/>
    </row>
    <row r="841" spans="1:5" ht="12">
      <c r="A841" s="194"/>
      <c r="B841" s="195"/>
      <c r="C841" s="196"/>
      <c r="D841" s="197"/>
      <c r="E841" s="198"/>
    </row>
    <row r="842" spans="1:5" ht="12">
      <c r="A842" s="194"/>
      <c r="B842" s="195"/>
      <c r="C842" s="196"/>
      <c r="D842" s="197"/>
      <c r="E842" s="198"/>
    </row>
    <row r="843" spans="1:5" ht="12">
      <c r="A843" s="194"/>
      <c r="B843" s="195"/>
      <c r="C843" s="196"/>
      <c r="D843" s="197"/>
      <c r="E843" s="198"/>
    </row>
    <row r="844" spans="1:5" ht="12">
      <c r="A844" s="194"/>
      <c r="B844" s="195"/>
      <c r="C844" s="196"/>
      <c r="D844" s="197"/>
      <c r="E844" s="198"/>
    </row>
    <row r="845" spans="1:5" ht="12">
      <c r="A845" s="194"/>
      <c r="B845" s="195"/>
      <c r="C845" s="196"/>
      <c r="D845" s="197"/>
      <c r="E845" s="198"/>
    </row>
    <row r="846" spans="1:5" ht="12">
      <c r="A846" s="194"/>
      <c r="B846" s="195"/>
      <c r="C846" s="196"/>
      <c r="D846" s="197"/>
      <c r="E846" s="198"/>
    </row>
    <row r="847" spans="1:5" ht="12">
      <c r="A847" s="194"/>
      <c r="B847" s="195"/>
      <c r="C847" s="196"/>
      <c r="D847" s="197"/>
      <c r="E847" s="198"/>
    </row>
    <row r="848" spans="1:5" ht="12">
      <c r="A848" s="194"/>
      <c r="B848" s="195"/>
      <c r="C848" s="196"/>
      <c r="D848" s="197"/>
      <c r="E848" s="198"/>
    </row>
    <row r="849" spans="1:5" ht="12">
      <c r="A849" s="194"/>
      <c r="B849" s="195"/>
      <c r="C849" s="196"/>
      <c r="D849" s="197"/>
      <c r="E849" s="198"/>
    </row>
    <row r="850" spans="1:5" ht="12">
      <c r="A850" s="194"/>
      <c r="B850" s="195"/>
      <c r="C850" s="196"/>
      <c r="D850" s="197"/>
      <c r="E850" s="198"/>
    </row>
    <row r="851" spans="1:5" ht="12">
      <c r="A851" s="194"/>
      <c r="B851" s="195"/>
      <c r="C851" s="196"/>
      <c r="D851" s="197"/>
      <c r="E851" s="198"/>
    </row>
    <row r="852" spans="1:5" ht="12">
      <c r="A852" s="194"/>
      <c r="B852" s="195"/>
      <c r="C852" s="196"/>
      <c r="D852" s="197"/>
      <c r="E852" s="198"/>
    </row>
    <row r="853" spans="1:5" ht="12">
      <c r="A853" s="194"/>
      <c r="B853" s="195"/>
      <c r="C853" s="196"/>
      <c r="D853" s="197"/>
      <c r="E853" s="198"/>
    </row>
    <row r="854" spans="1:5" ht="12">
      <c r="A854" s="194"/>
      <c r="B854" s="195"/>
      <c r="C854" s="196"/>
      <c r="D854" s="197"/>
      <c r="E854" s="198"/>
    </row>
    <row r="855" spans="1:5" ht="12">
      <c r="A855" s="194"/>
      <c r="B855" s="195"/>
      <c r="C855" s="196"/>
      <c r="D855" s="197"/>
      <c r="E855" s="198"/>
    </row>
    <row r="856" spans="1:5" ht="12">
      <c r="A856" s="194"/>
      <c r="B856" s="195"/>
      <c r="C856" s="196"/>
      <c r="D856" s="197"/>
      <c r="E856" s="198"/>
    </row>
    <row r="857" spans="1:5" ht="12">
      <c r="A857" s="194"/>
      <c r="B857" s="195"/>
      <c r="C857" s="196"/>
      <c r="D857" s="197"/>
      <c r="E857" s="198"/>
    </row>
    <row r="858" spans="1:5" ht="12">
      <c r="A858" s="194"/>
      <c r="B858" s="195"/>
      <c r="C858" s="196"/>
      <c r="D858" s="197"/>
      <c r="E858" s="198"/>
    </row>
    <row r="859" spans="1:5" ht="12">
      <c r="A859" s="194"/>
      <c r="B859" s="195"/>
      <c r="C859" s="196"/>
      <c r="D859" s="197"/>
      <c r="E859" s="198"/>
    </row>
    <row r="860" spans="1:5" ht="12">
      <c r="A860" s="194"/>
      <c r="B860" s="195"/>
      <c r="C860" s="196"/>
      <c r="D860" s="197"/>
      <c r="E860" s="198"/>
    </row>
    <row r="861" spans="1:5" ht="12">
      <c r="A861" s="194"/>
      <c r="B861" s="195"/>
      <c r="C861" s="196"/>
      <c r="D861" s="197"/>
      <c r="E861" s="198"/>
    </row>
    <row r="862" spans="1:5" ht="12">
      <c r="A862" s="194"/>
      <c r="B862" s="195"/>
      <c r="C862" s="196"/>
      <c r="D862" s="197"/>
      <c r="E862" s="198"/>
    </row>
    <row r="863" spans="1:5" ht="12">
      <c r="A863" s="194"/>
      <c r="B863" s="195"/>
      <c r="C863" s="196"/>
      <c r="D863" s="197"/>
      <c r="E863" s="198"/>
    </row>
    <row r="864" spans="1:5" ht="12">
      <c r="A864" s="194"/>
      <c r="B864" s="195"/>
      <c r="C864" s="196"/>
      <c r="D864" s="197"/>
      <c r="E864" s="198"/>
    </row>
    <row r="865" spans="1:5" ht="12">
      <c r="A865" s="194"/>
      <c r="B865" s="195"/>
      <c r="C865" s="196"/>
      <c r="D865" s="197"/>
      <c r="E865" s="198"/>
    </row>
    <row r="866" spans="1:5" ht="12">
      <c r="A866" s="194"/>
      <c r="B866" s="195"/>
      <c r="C866" s="196"/>
      <c r="D866" s="197"/>
      <c r="E866" s="198"/>
    </row>
    <row r="867" spans="1:5" ht="12">
      <c r="A867" s="194"/>
      <c r="B867" s="195"/>
      <c r="C867" s="196"/>
      <c r="D867" s="197"/>
      <c r="E867" s="198"/>
    </row>
    <row r="868" spans="1:5" ht="12">
      <c r="A868" s="194"/>
      <c r="B868" s="195"/>
      <c r="C868" s="196"/>
      <c r="D868" s="197"/>
      <c r="E868" s="198"/>
    </row>
    <row r="869" spans="1:5" ht="12">
      <c r="A869" s="194"/>
      <c r="B869" s="195"/>
      <c r="C869" s="196"/>
      <c r="D869" s="197"/>
      <c r="E869" s="198"/>
    </row>
    <row r="870" spans="1:5" ht="12">
      <c r="A870" s="194"/>
      <c r="B870" s="195"/>
      <c r="C870" s="196"/>
      <c r="D870" s="197"/>
      <c r="E870" s="198"/>
    </row>
    <row r="871" spans="1:5" ht="12">
      <c r="A871" s="194"/>
      <c r="B871" s="195"/>
      <c r="C871" s="196"/>
      <c r="D871" s="197"/>
      <c r="E871" s="198"/>
    </row>
    <row r="872" spans="1:5" ht="12">
      <c r="A872" s="194"/>
      <c r="B872" s="195"/>
      <c r="C872" s="196"/>
      <c r="D872" s="197"/>
      <c r="E872" s="198"/>
    </row>
    <row r="873" spans="1:5" ht="12">
      <c r="A873" s="194"/>
      <c r="B873" s="195"/>
      <c r="C873" s="196"/>
      <c r="D873" s="197"/>
      <c r="E873" s="198"/>
    </row>
    <row r="874" spans="1:5" ht="12">
      <c r="A874" s="194"/>
      <c r="B874" s="195"/>
      <c r="C874" s="196"/>
      <c r="D874" s="197"/>
      <c r="E874" s="198"/>
    </row>
    <row r="875" spans="1:5" ht="12">
      <c r="A875" s="194"/>
      <c r="B875" s="195"/>
      <c r="C875" s="196"/>
      <c r="D875" s="197"/>
      <c r="E875" s="198"/>
    </row>
    <row r="876" spans="1:5" ht="12">
      <c r="A876" s="194"/>
      <c r="B876" s="195"/>
      <c r="C876" s="196"/>
      <c r="D876" s="197"/>
      <c r="E876" s="198"/>
    </row>
    <row r="877" spans="1:5" ht="12">
      <c r="A877" s="194"/>
      <c r="B877" s="195"/>
      <c r="C877" s="196"/>
      <c r="D877" s="197"/>
      <c r="E877" s="198"/>
    </row>
    <row r="878" spans="1:5" ht="12">
      <c r="A878" s="194"/>
      <c r="B878" s="195"/>
      <c r="C878" s="196"/>
      <c r="D878" s="197"/>
      <c r="E878" s="198"/>
    </row>
    <row r="879" spans="1:5" ht="12">
      <c r="A879" s="194"/>
      <c r="B879" s="195"/>
      <c r="C879" s="196"/>
      <c r="D879" s="197"/>
      <c r="E879" s="198"/>
    </row>
    <row r="880" spans="1:5" ht="12">
      <c r="A880" s="194"/>
      <c r="B880" s="195"/>
      <c r="C880" s="196"/>
      <c r="D880" s="197"/>
      <c r="E880" s="198"/>
    </row>
    <row r="881" spans="1:5" ht="12">
      <c r="A881" s="194"/>
      <c r="B881" s="195"/>
      <c r="C881" s="196"/>
      <c r="D881" s="197"/>
      <c r="E881" s="198"/>
    </row>
    <row r="882" spans="1:5" ht="12">
      <c r="A882" s="194"/>
      <c r="B882" s="195"/>
      <c r="C882" s="196"/>
      <c r="D882" s="197"/>
      <c r="E882" s="198"/>
    </row>
    <row r="883" spans="1:5" ht="12">
      <c r="A883" s="194"/>
      <c r="B883" s="195"/>
      <c r="C883" s="196"/>
      <c r="D883" s="197"/>
      <c r="E883" s="198"/>
    </row>
    <row r="884" spans="1:5" ht="12">
      <c r="A884" s="194"/>
      <c r="B884" s="195"/>
      <c r="C884" s="196"/>
      <c r="D884" s="197"/>
      <c r="E884" s="198"/>
    </row>
    <row r="885" spans="1:5" ht="12">
      <c r="A885" s="194"/>
      <c r="B885" s="195"/>
      <c r="C885" s="196"/>
      <c r="D885" s="197"/>
      <c r="E885" s="198"/>
    </row>
    <row r="886" spans="1:5" ht="12">
      <c r="A886" s="194"/>
      <c r="B886" s="195"/>
      <c r="C886" s="196"/>
      <c r="D886" s="197"/>
      <c r="E886" s="198"/>
    </row>
    <row r="887" spans="1:5" ht="12">
      <c r="A887" s="194"/>
      <c r="B887" s="195"/>
      <c r="C887" s="196"/>
      <c r="D887" s="197"/>
      <c r="E887" s="198"/>
    </row>
    <row r="888" spans="1:5" ht="12">
      <c r="A888" s="194"/>
      <c r="B888" s="195"/>
      <c r="C888" s="196"/>
      <c r="D888" s="197"/>
      <c r="E888" s="198"/>
    </row>
    <row r="889" spans="1:5" ht="12">
      <c r="A889" s="194"/>
      <c r="B889" s="195"/>
      <c r="C889" s="196"/>
      <c r="D889" s="197"/>
      <c r="E889" s="198"/>
    </row>
    <row r="890" spans="1:5" ht="12">
      <c r="A890" s="194"/>
      <c r="B890" s="195"/>
      <c r="C890" s="196"/>
      <c r="D890" s="197"/>
      <c r="E890" s="198"/>
    </row>
    <row r="891" spans="1:5" ht="12">
      <c r="A891" s="194"/>
      <c r="B891" s="195"/>
      <c r="C891" s="196"/>
      <c r="D891" s="197"/>
      <c r="E891" s="198"/>
    </row>
    <row r="892" spans="1:5" ht="12">
      <c r="A892" s="194"/>
      <c r="B892" s="195"/>
      <c r="C892" s="196"/>
      <c r="D892" s="197"/>
      <c r="E892" s="198"/>
    </row>
    <row r="893" spans="1:5" ht="12">
      <c r="A893" s="194"/>
      <c r="B893" s="195"/>
      <c r="C893" s="196"/>
      <c r="D893" s="197"/>
      <c r="E893" s="198"/>
    </row>
    <row r="894" spans="1:5" ht="12">
      <c r="A894" s="194"/>
      <c r="B894" s="195"/>
      <c r="C894" s="196"/>
      <c r="D894" s="197"/>
      <c r="E894" s="198"/>
    </row>
    <row r="895" spans="1:5" ht="12">
      <c r="A895" s="194"/>
      <c r="B895" s="195"/>
      <c r="C895" s="196"/>
      <c r="D895" s="197"/>
      <c r="E895" s="198"/>
    </row>
    <row r="896" spans="1:5" ht="12">
      <c r="A896" s="194"/>
      <c r="B896" s="195"/>
      <c r="C896" s="196"/>
      <c r="D896" s="197"/>
      <c r="E896" s="198"/>
    </row>
    <row r="897" spans="1:5" ht="12">
      <c r="A897" s="194"/>
      <c r="B897" s="195"/>
      <c r="C897" s="196"/>
      <c r="D897" s="197"/>
      <c r="E897" s="198"/>
    </row>
    <row r="898" spans="1:5" ht="12">
      <c r="A898" s="194"/>
      <c r="B898" s="195"/>
      <c r="C898" s="196"/>
      <c r="D898" s="197"/>
      <c r="E898" s="198"/>
    </row>
    <row r="899" spans="1:5" ht="12">
      <c r="A899" s="194"/>
      <c r="B899" s="195"/>
      <c r="C899" s="196"/>
      <c r="D899" s="197"/>
      <c r="E899" s="198"/>
    </row>
    <row r="900" spans="1:5" ht="12">
      <c r="A900" s="194"/>
      <c r="B900" s="195"/>
      <c r="C900" s="196"/>
      <c r="D900" s="197"/>
      <c r="E900" s="198"/>
    </row>
    <row r="901" spans="1:5" ht="12">
      <c r="A901" s="194"/>
      <c r="B901" s="195"/>
      <c r="C901" s="196"/>
      <c r="D901" s="197"/>
      <c r="E901" s="198"/>
    </row>
    <row r="902" spans="1:5" ht="12">
      <c r="A902" s="194"/>
      <c r="B902" s="195"/>
      <c r="C902" s="196"/>
      <c r="D902" s="197"/>
      <c r="E902" s="198"/>
    </row>
    <row r="903" spans="1:5" ht="12">
      <c r="A903" s="194"/>
      <c r="B903" s="195"/>
      <c r="C903" s="196"/>
      <c r="D903" s="197"/>
      <c r="E903" s="198"/>
    </row>
    <row r="904" spans="1:5" ht="12">
      <c r="A904" s="194"/>
      <c r="B904" s="195"/>
      <c r="C904" s="196"/>
      <c r="D904" s="197"/>
      <c r="E904" s="198"/>
    </row>
    <row r="905" spans="1:5" ht="12">
      <c r="A905" s="194"/>
      <c r="B905" s="195"/>
      <c r="C905" s="196"/>
      <c r="D905" s="197"/>
      <c r="E905" s="198"/>
    </row>
    <row r="906" spans="1:5" ht="12">
      <c r="A906" s="194"/>
      <c r="B906" s="195"/>
      <c r="C906" s="196"/>
      <c r="D906" s="197"/>
      <c r="E906" s="198"/>
    </row>
    <row r="907" spans="1:5" ht="12">
      <c r="A907" s="194"/>
      <c r="B907" s="195"/>
      <c r="C907" s="196"/>
      <c r="D907" s="197"/>
      <c r="E907" s="198"/>
    </row>
    <row r="908" spans="1:5" ht="12">
      <c r="A908" s="194"/>
      <c r="B908" s="195"/>
      <c r="C908" s="196"/>
      <c r="D908" s="197"/>
      <c r="E908" s="198"/>
    </row>
    <row r="909" spans="1:5" ht="12">
      <c r="A909" s="194"/>
      <c r="B909" s="195"/>
      <c r="C909" s="196"/>
      <c r="D909" s="197"/>
      <c r="E909" s="198"/>
    </row>
    <row r="910" spans="1:5" ht="12">
      <c r="A910" s="194"/>
      <c r="B910" s="195"/>
      <c r="C910" s="196"/>
      <c r="D910" s="197"/>
      <c r="E910" s="198"/>
    </row>
    <row r="911" spans="1:5" ht="12">
      <c r="A911" s="194"/>
      <c r="B911" s="195"/>
      <c r="C911" s="196"/>
      <c r="D911" s="197"/>
      <c r="E911" s="198"/>
    </row>
    <row r="912" spans="1:5" ht="12">
      <c r="A912" s="194"/>
      <c r="B912" s="195"/>
      <c r="C912" s="196"/>
      <c r="D912" s="197"/>
      <c r="E912" s="198"/>
    </row>
    <row r="913" spans="1:5" ht="12">
      <c r="A913" s="194"/>
      <c r="B913" s="195"/>
      <c r="C913" s="196"/>
      <c r="D913" s="197"/>
      <c r="E913" s="198"/>
    </row>
    <row r="914" spans="1:5" ht="12">
      <c r="A914" s="194"/>
      <c r="B914" s="195"/>
      <c r="C914" s="196"/>
      <c r="D914" s="197"/>
      <c r="E914" s="198"/>
    </row>
    <row r="915" spans="1:5" ht="12">
      <c r="A915" s="194"/>
      <c r="B915" s="195"/>
      <c r="C915" s="196"/>
      <c r="D915" s="197"/>
      <c r="E915" s="198"/>
    </row>
    <row r="916" spans="1:5" ht="12">
      <c r="A916" s="194"/>
      <c r="B916" s="195"/>
      <c r="C916" s="196"/>
      <c r="D916" s="197"/>
      <c r="E916" s="198"/>
    </row>
    <row r="917" spans="1:5" ht="12">
      <c r="A917" s="194"/>
      <c r="B917" s="195"/>
      <c r="C917" s="196"/>
      <c r="D917" s="197"/>
      <c r="E917" s="198"/>
    </row>
    <row r="918" spans="1:5" ht="12">
      <c r="A918" s="194"/>
      <c r="B918" s="195"/>
      <c r="C918" s="196"/>
      <c r="D918" s="197"/>
      <c r="E918" s="198"/>
    </row>
    <row r="919" spans="1:5" ht="12">
      <c r="A919" s="194"/>
      <c r="B919" s="195"/>
      <c r="C919" s="196"/>
      <c r="D919" s="197"/>
      <c r="E919" s="198"/>
    </row>
    <row r="920" spans="1:5" ht="12">
      <c r="A920" s="194"/>
      <c r="B920" s="195"/>
      <c r="C920" s="196"/>
      <c r="D920" s="197"/>
      <c r="E920" s="198"/>
    </row>
    <row r="921" spans="1:5" ht="12">
      <c r="A921" s="194"/>
      <c r="B921" s="195"/>
      <c r="C921" s="196"/>
      <c r="D921" s="197"/>
      <c r="E921" s="198"/>
    </row>
    <row r="922" spans="1:5" ht="12">
      <c r="A922" s="194"/>
      <c r="B922" s="195"/>
      <c r="C922" s="196"/>
      <c r="D922" s="197"/>
      <c r="E922" s="198"/>
    </row>
    <row r="923" spans="1:5" ht="12">
      <c r="A923" s="194"/>
      <c r="B923" s="195"/>
      <c r="C923" s="196"/>
      <c r="D923" s="197"/>
      <c r="E923" s="198"/>
    </row>
    <row r="924" spans="1:5" ht="12">
      <c r="A924" s="194"/>
      <c r="B924" s="195"/>
      <c r="C924" s="196"/>
      <c r="D924" s="197"/>
      <c r="E924" s="198"/>
    </row>
    <row r="925" spans="1:5" ht="12">
      <c r="A925" s="194"/>
      <c r="B925" s="195"/>
      <c r="C925" s="196"/>
      <c r="D925" s="197"/>
      <c r="E925" s="198"/>
    </row>
    <row r="926" spans="1:5" ht="12">
      <c r="A926" s="194"/>
      <c r="B926" s="195"/>
      <c r="C926" s="196"/>
      <c r="D926" s="197"/>
      <c r="E926" s="198"/>
    </row>
    <row r="927" spans="1:5" ht="12">
      <c r="A927" s="194"/>
      <c r="B927" s="195"/>
      <c r="C927" s="196"/>
      <c r="D927" s="197"/>
      <c r="E927" s="198"/>
    </row>
    <row r="928" spans="1:5" ht="12">
      <c r="A928" s="194"/>
      <c r="B928" s="195"/>
      <c r="C928" s="196"/>
      <c r="D928" s="197"/>
      <c r="E928" s="198"/>
    </row>
    <row r="929" spans="1:5" ht="12">
      <c r="A929" s="194"/>
      <c r="B929" s="195"/>
      <c r="C929" s="196"/>
      <c r="D929" s="197"/>
      <c r="E929" s="198"/>
    </row>
    <row r="930" spans="1:5" ht="12">
      <c r="A930" s="194"/>
      <c r="B930" s="195"/>
      <c r="C930" s="196"/>
      <c r="D930" s="197"/>
      <c r="E930" s="198"/>
    </row>
    <row r="931" spans="1:5" ht="12">
      <c r="A931" s="194"/>
      <c r="B931" s="195"/>
      <c r="C931" s="196"/>
      <c r="D931" s="197"/>
      <c r="E931" s="198"/>
    </row>
    <row r="932" spans="1:5" ht="12">
      <c r="A932" s="194"/>
      <c r="B932" s="195"/>
      <c r="C932" s="196"/>
      <c r="D932" s="197"/>
      <c r="E932" s="198"/>
    </row>
    <row r="933" spans="1:5" ht="12">
      <c r="A933" s="194"/>
      <c r="B933" s="195"/>
      <c r="C933" s="196"/>
      <c r="D933" s="197"/>
      <c r="E933" s="198"/>
    </row>
    <row r="934" spans="1:5" ht="12">
      <c r="A934" s="194"/>
      <c r="B934" s="195"/>
      <c r="C934" s="196"/>
      <c r="D934" s="197"/>
      <c r="E934" s="198"/>
    </row>
    <row r="935" spans="1:5" ht="12">
      <c r="A935" s="194"/>
      <c r="B935" s="195"/>
      <c r="C935" s="196"/>
      <c r="D935" s="197"/>
      <c r="E935" s="198"/>
    </row>
    <row r="936" spans="1:5" ht="12">
      <c r="A936" s="194"/>
      <c r="B936" s="195"/>
      <c r="C936" s="196"/>
      <c r="D936" s="197"/>
      <c r="E936" s="198"/>
    </row>
    <row r="937" spans="1:5" ht="12">
      <c r="A937" s="194"/>
      <c r="B937" s="195"/>
      <c r="C937" s="196"/>
      <c r="D937" s="197"/>
      <c r="E937" s="198"/>
    </row>
    <row r="938" spans="1:5" ht="12">
      <c r="A938" s="194"/>
      <c r="B938" s="195"/>
      <c r="C938" s="196"/>
      <c r="D938" s="197"/>
      <c r="E938" s="198"/>
    </row>
    <row r="939" spans="1:5" ht="12">
      <c r="A939" s="194"/>
      <c r="B939" s="195"/>
      <c r="C939" s="196"/>
      <c r="D939" s="197"/>
      <c r="E939" s="198"/>
    </row>
    <row r="940" spans="1:5" ht="12">
      <c r="A940" s="194"/>
      <c r="B940" s="195"/>
      <c r="C940" s="196"/>
      <c r="D940" s="197"/>
      <c r="E940" s="198"/>
    </row>
    <row r="941" spans="1:5" ht="12">
      <c r="A941" s="194"/>
      <c r="B941" s="195"/>
      <c r="C941" s="196"/>
      <c r="D941" s="197"/>
      <c r="E941" s="198"/>
    </row>
    <row r="942" spans="1:5" ht="12">
      <c r="A942" s="194"/>
      <c r="B942" s="195"/>
      <c r="C942" s="196"/>
      <c r="D942" s="197"/>
      <c r="E942" s="198"/>
    </row>
    <row r="943" spans="1:5" ht="12">
      <c r="A943" s="194"/>
      <c r="B943" s="195"/>
      <c r="C943" s="196"/>
      <c r="D943" s="197"/>
      <c r="E943" s="198"/>
    </row>
    <row r="944" spans="1:5" ht="12">
      <c r="A944" s="194"/>
      <c r="B944" s="195"/>
      <c r="C944" s="196"/>
      <c r="D944" s="197"/>
      <c r="E944" s="198"/>
    </row>
    <row r="945" spans="1:5" ht="12">
      <c r="A945" s="194"/>
      <c r="B945" s="195"/>
      <c r="C945" s="196"/>
      <c r="D945" s="197"/>
      <c r="E945" s="198"/>
    </row>
    <row r="946" spans="1:5" ht="12">
      <c r="A946" s="194"/>
      <c r="B946" s="195"/>
      <c r="C946" s="196"/>
      <c r="D946" s="197"/>
      <c r="E946" s="198"/>
    </row>
    <row r="947" spans="1:5" ht="12">
      <c r="A947" s="194"/>
      <c r="B947" s="195"/>
      <c r="C947" s="196"/>
      <c r="D947" s="197"/>
      <c r="E947" s="198"/>
    </row>
    <row r="948" spans="1:5" ht="12">
      <c r="A948" s="194"/>
      <c r="B948" s="195"/>
      <c r="C948" s="196"/>
      <c r="D948" s="197"/>
      <c r="E948" s="198"/>
    </row>
    <row r="949" spans="1:5" ht="12">
      <c r="A949" s="194"/>
      <c r="B949" s="195"/>
      <c r="C949" s="196"/>
      <c r="D949" s="197"/>
      <c r="E949" s="198"/>
    </row>
    <row r="950" spans="1:5" ht="12">
      <c r="A950" s="194"/>
      <c r="B950" s="195"/>
      <c r="C950" s="196"/>
      <c r="D950" s="197"/>
      <c r="E950" s="198"/>
    </row>
    <row r="951" spans="1:5" ht="12">
      <c r="A951" s="194"/>
      <c r="B951" s="195"/>
      <c r="C951" s="196"/>
      <c r="D951" s="197"/>
      <c r="E951" s="198"/>
    </row>
    <row r="952" spans="1:5" ht="12">
      <c r="A952" s="194"/>
      <c r="B952" s="195"/>
      <c r="C952" s="196"/>
      <c r="D952" s="197"/>
      <c r="E952" s="198"/>
    </row>
    <row r="953" spans="1:5" ht="12">
      <c r="A953" s="194"/>
      <c r="B953" s="195"/>
      <c r="C953" s="196"/>
      <c r="D953" s="197"/>
      <c r="E953" s="198"/>
    </row>
    <row r="954" spans="1:5" ht="12">
      <c r="A954" s="194"/>
      <c r="B954" s="195"/>
      <c r="C954" s="196"/>
      <c r="D954" s="197"/>
      <c r="E954" s="198"/>
    </row>
    <row r="955" spans="1:5" ht="12">
      <c r="A955" s="194"/>
      <c r="B955" s="195"/>
      <c r="C955" s="196"/>
      <c r="D955" s="197"/>
      <c r="E955" s="198"/>
    </row>
    <row r="956" spans="1:5" ht="12">
      <c r="A956" s="194"/>
      <c r="B956" s="195"/>
      <c r="C956" s="196"/>
      <c r="D956" s="197"/>
      <c r="E956" s="198"/>
    </row>
    <row r="957" spans="1:5" ht="12">
      <c r="A957" s="194"/>
      <c r="B957" s="195"/>
      <c r="C957" s="196"/>
      <c r="D957" s="197"/>
      <c r="E957" s="198"/>
    </row>
    <row r="958" spans="1:5" ht="12">
      <c r="A958" s="194"/>
      <c r="B958" s="195"/>
      <c r="C958" s="196"/>
      <c r="D958" s="197"/>
      <c r="E958" s="198"/>
    </row>
    <row r="959" spans="1:5" ht="12">
      <c r="A959" s="194"/>
      <c r="B959" s="195"/>
      <c r="C959" s="196"/>
      <c r="D959" s="197"/>
      <c r="E959" s="198"/>
    </row>
    <row r="960" spans="1:5" ht="12">
      <c r="A960" s="194"/>
      <c r="B960" s="195"/>
      <c r="C960" s="196"/>
      <c r="D960" s="197"/>
      <c r="E960" s="198"/>
    </row>
    <row r="961" spans="1:5" ht="12">
      <c r="A961" s="194"/>
      <c r="B961" s="195"/>
      <c r="C961" s="196"/>
      <c r="D961" s="197"/>
      <c r="E961" s="198"/>
    </row>
    <row r="962" spans="1:5" ht="12">
      <c r="A962" s="194"/>
      <c r="B962" s="195"/>
      <c r="C962" s="196"/>
      <c r="D962" s="197"/>
      <c r="E962" s="198"/>
    </row>
    <row r="963" spans="1:5" ht="12">
      <c r="A963" s="194"/>
      <c r="B963" s="195"/>
      <c r="C963" s="196"/>
      <c r="D963" s="197"/>
      <c r="E963" s="198"/>
    </row>
    <row r="964" spans="1:5" ht="12">
      <c r="A964" s="194"/>
      <c r="B964" s="195"/>
      <c r="C964" s="196"/>
      <c r="D964" s="197"/>
      <c r="E964" s="198"/>
    </row>
    <row r="965" spans="1:5" ht="12">
      <c r="A965" s="194"/>
      <c r="B965" s="195"/>
      <c r="C965" s="196"/>
      <c r="D965" s="197"/>
      <c r="E965" s="198"/>
    </row>
    <row r="966" spans="1:5" ht="12">
      <c r="A966" s="194"/>
      <c r="B966" s="195"/>
      <c r="C966" s="196"/>
      <c r="D966" s="197"/>
      <c r="E966" s="198"/>
    </row>
    <row r="967" spans="1:5" ht="12">
      <c r="A967" s="194"/>
      <c r="B967" s="195"/>
      <c r="C967" s="196"/>
      <c r="D967" s="197"/>
      <c r="E967" s="198"/>
    </row>
    <row r="968" spans="1:5" ht="12">
      <c r="A968" s="194"/>
      <c r="B968" s="195"/>
      <c r="C968" s="196"/>
      <c r="D968" s="197"/>
      <c r="E968" s="198"/>
    </row>
    <row r="969" spans="1:5" ht="12">
      <c r="A969" s="194"/>
      <c r="B969" s="195"/>
      <c r="C969" s="196"/>
      <c r="D969" s="197"/>
      <c r="E969" s="198"/>
    </row>
    <row r="970" spans="1:5" ht="12">
      <c r="A970" s="194"/>
      <c r="B970" s="195"/>
      <c r="C970" s="196"/>
      <c r="D970" s="197"/>
      <c r="E970" s="198"/>
    </row>
    <row r="971" spans="1:5" ht="12">
      <c r="A971" s="194"/>
      <c r="B971" s="195"/>
      <c r="C971" s="196"/>
      <c r="D971" s="197"/>
      <c r="E971" s="198"/>
    </row>
    <row r="972" spans="1:5" ht="12">
      <c r="A972" s="194"/>
      <c r="B972" s="195"/>
      <c r="C972" s="196"/>
      <c r="D972" s="197"/>
      <c r="E972" s="198"/>
    </row>
    <row r="973" spans="1:5" ht="12">
      <c r="A973" s="194"/>
      <c r="B973" s="195"/>
      <c r="C973" s="196"/>
      <c r="D973" s="197"/>
      <c r="E973" s="198"/>
    </row>
    <row r="974" spans="1:5" ht="12">
      <c r="A974" s="194"/>
      <c r="B974" s="195"/>
      <c r="C974" s="196"/>
      <c r="D974" s="197"/>
      <c r="E974" s="198"/>
    </row>
    <row r="975" spans="1:5" ht="12">
      <c r="A975" s="194"/>
      <c r="B975" s="195"/>
      <c r="C975" s="196"/>
      <c r="D975" s="197"/>
      <c r="E975" s="198"/>
    </row>
    <row r="976" spans="1:5" ht="12">
      <c r="A976" s="194"/>
      <c r="B976" s="195"/>
      <c r="C976" s="196"/>
      <c r="D976" s="197"/>
      <c r="E976" s="198"/>
    </row>
    <row r="977" spans="1:5" ht="12">
      <c r="A977" s="194"/>
      <c r="B977" s="195"/>
      <c r="C977" s="196"/>
      <c r="D977" s="197"/>
      <c r="E977" s="198"/>
    </row>
    <row r="978" spans="1:5" ht="12">
      <c r="A978" s="194"/>
      <c r="B978" s="195"/>
      <c r="C978" s="196"/>
      <c r="D978" s="197"/>
      <c r="E978" s="198"/>
    </row>
    <row r="979" spans="1:5" ht="12">
      <c r="A979" s="194"/>
      <c r="B979" s="195"/>
      <c r="C979" s="196"/>
      <c r="D979" s="197"/>
      <c r="E979" s="198"/>
    </row>
    <row r="980" spans="1:5" ht="12">
      <c r="A980" s="194"/>
      <c r="B980" s="195"/>
      <c r="C980" s="196"/>
      <c r="D980" s="197"/>
      <c r="E980" s="198"/>
    </row>
    <row r="981" spans="1:5" ht="12">
      <c r="A981" s="194"/>
      <c r="B981" s="195"/>
      <c r="C981" s="196"/>
      <c r="D981" s="197"/>
      <c r="E981" s="198"/>
    </row>
    <row r="982" spans="1:5" ht="12">
      <c r="A982" s="194"/>
      <c r="B982" s="195"/>
      <c r="C982" s="196"/>
      <c r="D982" s="197"/>
      <c r="E982" s="198"/>
    </row>
    <row r="983" spans="1:5" ht="12">
      <c r="A983" s="194"/>
      <c r="B983" s="195"/>
      <c r="C983" s="196"/>
      <c r="D983" s="197"/>
      <c r="E983" s="198"/>
    </row>
    <row r="984" spans="1:5" ht="12">
      <c r="A984" s="194"/>
      <c r="B984" s="195"/>
      <c r="C984" s="196"/>
      <c r="D984" s="197"/>
      <c r="E984" s="198"/>
    </row>
    <row r="985" spans="1:5" ht="12">
      <c r="A985" s="194"/>
      <c r="B985" s="195"/>
      <c r="C985" s="196"/>
      <c r="D985" s="197"/>
      <c r="E985" s="198"/>
    </row>
    <row r="986" spans="1:5" ht="12">
      <c r="A986" s="194"/>
      <c r="B986" s="195"/>
      <c r="C986" s="196"/>
      <c r="D986" s="197"/>
      <c r="E986" s="198"/>
    </row>
    <row r="987" spans="1:5" ht="12">
      <c r="A987" s="194"/>
      <c r="B987" s="195"/>
      <c r="C987" s="196"/>
      <c r="D987" s="197"/>
      <c r="E987" s="198"/>
    </row>
    <row r="988" spans="1:5" ht="12">
      <c r="A988" s="194"/>
      <c r="B988" s="195"/>
      <c r="C988" s="196"/>
      <c r="D988" s="197"/>
      <c r="E988" s="198"/>
    </row>
    <row r="989" spans="1:5" ht="12">
      <c r="A989" s="194"/>
      <c r="B989" s="195"/>
      <c r="C989" s="196"/>
      <c r="D989" s="197"/>
      <c r="E989" s="198"/>
    </row>
    <row r="990" spans="1:5" ht="12">
      <c r="A990" s="194"/>
      <c r="B990" s="195"/>
      <c r="C990" s="196"/>
      <c r="D990" s="197"/>
      <c r="E990" s="198"/>
    </row>
    <row r="991" spans="1:5" ht="12">
      <c r="A991" s="194"/>
      <c r="B991" s="195"/>
      <c r="C991" s="196"/>
      <c r="D991" s="197"/>
      <c r="E991" s="198"/>
    </row>
    <row r="992" spans="1:5" ht="12">
      <c r="A992" s="194"/>
      <c r="B992" s="195"/>
      <c r="C992" s="196"/>
      <c r="D992" s="197"/>
      <c r="E992" s="198"/>
    </row>
    <row r="993" spans="1:5" ht="12">
      <c r="A993" s="194"/>
      <c r="B993" s="195"/>
      <c r="C993" s="196"/>
      <c r="D993" s="197"/>
      <c r="E993" s="198"/>
    </row>
    <row r="994" spans="1:5" ht="12">
      <c r="A994" s="194"/>
      <c r="B994" s="195"/>
      <c r="C994" s="196"/>
      <c r="D994" s="197"/>
      <c r="E994" s="198"/>
    </row>
    <row r="995" spans="1:5" ht="12">
      <c r="A995" s="194"/>
      <c r="B995" s="195"/>
      <c r="C995" s="196"/>
      <c r="D995" s="197"/>
      <c r="E995" s="198"/>
    </row>
    <row r="996" spans="1:5" ht="12">
      <c r="A996" s="194"/>
      <c r="B996" s="195"/>
      <c r="C996" s="196"/>
      <c r="D996" s="197"/>
      <c r="E996" s="198"/>
    </row>
    <row r="997" spans="1:5" ht="12">
      <c r="A997" s="194"/>
      <c r="B997" s="195"/>
      <c r="C997" s="196"/>
      <c r="D997" s="197"/>
      <c r="E997" s="198"/>
    </row>
    <row r="998" spans="1:5" ht="12">
      <c r="A998" s="194"/>
      <c r="B998" s="195"/>
      <c r="C998" s="196"/>
      <c r="D998" s="197"/>
      <c r="E998" s="198"/>
    </row>
    <row r="999" spans="1:5" ht="12">
      <c r="A999" s="194"/>
      <c r="B999" s="195"/>
      <c r="C999" s="196"/>
      <c r="D999" s="197"/>
      <c r="E999" s="198"/>
    </row>
    <row r="1000" spans="1:5" ht="12">
      <c r="A1000" s="194"/>
      <c r="B1000" s="195"/>
      <c r="C1000" s="196"/>
      <c r="D1000" s="197"/>
      <c r="E1000" s="198"/>
    </row>
    <row r="1001" spans="1:5" ht="12">
      <c r="A1001" s="194"/>
      <c r="B1001" s="195"/>
      <c r="C1001" s="196"/>
      <c r="D1001" s="197"/>
      <c r="E1001" s="198"/>
    </row>
    <row r="1002" spans="1:5" ht="12">
      <c r="A1002" s="194"/>
      <c r="B1002" s="195"/>
      <c r="C1002" s="196"/>
      <c r="D1002" s="197"/>
      <c r="E1002" s="198"/>
    </row>
    <row r="1003" spans="1:5" ht="12">
      <c r="A1003" s="194"/>
      <c r="B1003" s="195"/>
      <c r="C1003" s="196"/>
      <c r="D1003" s="197"/>
      <c r="E1003" s="198"/>
    </row>
    <row r="1004" spans="1:5" ht="12">
      <c r="A1004" s="194"/>
      <c r="B1004" s="195"/>
      <c r="C1004" s="196"/>
      <c r="D1004" s="197"/>
      <c r="E1004" s="198"/>
    </row>
    <row r="1005" spans="1:5" ht="12">
      <c r="A1005" s="194"/>
      <c r="B1005" s="195"/>
      <c r="C1005" s="196"/>
      <c r="D1005" s="197"/>
      <c r="E1005" s="198"/>
    </row>
    <row r="1006" spans="1:5" ht="12">
      <c r="A1006" s="194"/>
      <c r="B1006" s="195"/>
      <c r="C1006" s="196"/>
      <c r="D1006" s="197"/>
      <c r="E1006" s="198"/>
    </row>
    <row r="1007" spans="1:5" ht="12">
      <c r="A1007" s="194"/>
      <c r="B1007" s="195"/>
      <c r="C1007" s="196"/>
      <c r="D1007" s="197"/>
      <c r="E1007" s="198"/>
    </row>
    <row r="1008" spans="1:5" ht="12">
      <c r="A1008" s="194"/>
      <c r="B1008" s="195"/>
      <c r="C1008" s="196"/>
      <c r="D1008" s="197"/>
      <c r="E1008" s="198"/>
    </row>
    <row r="1009" spans="1:5" ht="12">
      <c r="A1009" s="194"/>
      <c r="B1009" s="195"/>
      <c r="C1009" s="196"/>
      <c r="D1009" s="197"/>
      <c r="E1009" s="198"/>
    </row>
    <row r="1010" spans="1:5" ht="12">
      <c r="A1010" s="194"/>
      <c r="B1010" s="195"/>
      <c r="C1010" s="196"/>
      <c r="D1010" s="199"/>
      <c r="E1010" s="198"/>
    </row>
    <row r="1011" spans="1:5" ht="12">
      <c r="B1011" s="195"/>
      <c r="C1011" s="196"/>
      <c r="E1011" s="198"/>
    </row>
  </sheetData>
  <mergeCells count="21">
    <mergeCell ref="A52:A65"/>
    <mergeCell ref="B23:B24"/>
    <mergeCell ref="C23:C24"/>
    <mergeCell ref="D23:D24"/>
    <mergeCell ref="E23:E24"/>
    <mergeCell ref="B25:B27"/>
    <mergeCell ref="C25:C27"/>
    <mergeCell ref="D25:D27"/>
    <mergeCell ref="E25:E27"/>
    <mergeCell ref="A45:A51"/>
    <mergeCell ref="B43:B44"/>
    <mergeCell ref="C43:C44"/>
    <mergeCell ref="D43:D44"/>
    <mergeCell ref="E43:E44"/>
    <mergeCell ref="A2:A8"/>
    <mergeCell ref="A21:A24"/>
    <mergeCell ref="A25:A27"/>
    <mergeCell ref="A35:A39"/>
    <mergeCell ref="A40:A44"/>
    <mergeCell ref="A9:A20"/>
    <mergeCell ref="A28:A34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  <hyperlink ref="E23" r:id="rId22"/>
    <hyperlink ref="E25" r:id="rId23"/>
    <hyperlink ref="E28" r:id="rId24"/>
    <hyperlink ref="E29" r:id="rId25"/>
    <hyperlink ref="E30" r:id="rId26"/>
    <hyperlink ref="E31" r:id="rId27"/>
    <hyperlink ref="E32" r:id="rId28" location="slide=id.p"/>
    <hyperlink ref="E33" r:id="rId29" location="slide=id.g81a18d017e_0_0"/>
    <hyperlink ref="E34" r:id="rId30"/>
    <hyperlink ref="E35" r:id="rId31"/>
    <hyperlink ref="E36" r:id="rId32"/>
    <hyperlink ref="E37" r:id="rId33"/>
    <hyperlink ref="E38" r:id="rId34"/>
    <hyperlink ref="E39" r:id="rId35"/>
    <hyperlink ref="E40" r:id="rId36"/>
    <hyperlink ref="E41" r:id="rId37"/>
    <hyperlink ref="E42" r:id="rId38"/>
    <hyperlink ref="E43" r:id="rId39"/>
    <hyperlink ref="E45" r:id="rId40"/>
    <hyperlink ref="E46" r:id="rId41"/>
    <hyperlink ref="E47" r:id="rId42"/>
    <hyperlink ref="E48" r:id="rId43"/>
    <hyperlink ref="E49" r:id="rId44"/>
    <hyperlink ref="E50" r:id="rId45"/>
    <hyperlink ref="E51" r:id="rId46"/>
    <hyperlink ref="E52" r:id="rId47"/>
    <hyperlink ref="E53" r:id="rId48"/>
    <hyperlink ref="E54" r:id="rId49"/>
    <hyperlink ref="E55" r:id="rId50"/>
    <hyperlink ref="E56" r:id="rId51"/>
    <hyperlink ref="E57" r:id="rId52"/>
    <hyperlink ref="E58" r:id="rId53"/>
    <hyperlink ref="E59" r:id="rId54"/>
    <hyperlink ref="E60" r:id="rId55"/>
    <hyperlink ref="E61" r:id="rId56"/>
    <hyperlink ref="E62" r:id="rId57"/>
    <hyperlink ref="E63" r:id="rId58"/>
    <hyperlink ref="E64" r:id="rId59"/>
    <hyperlink ref="E65" r:id="rId60"/>
  </hyperlink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99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A1:E45"/>
    </sheetView>
  </sheetViews>
  <sheetFormatPr baseColWidth="10" defaultColWidth="14.5" defaultRowHeight="15.75" customHeight="1" x14ac:dyDescent="0"/>
  <cols>
    <col min="1" max="1" width="8.83203125" customWidth="1"/>
    <col min="2" max="2" width="9.5" customWidth="1"/>
    <col min="3" max="3" width="27.5" customWidth="1"/>
    <col min="4" max="4" width="53.5" customWidth="1"/>
    <col min="5" max="5" width="91.1640625" customWidth="1"/>
  </cols>
  <sheetData>
    <row r="1" spans="1:26" ht="12">
      <c r="A1" s="1" t="s">
        <v>0</v>
      </c>
      <c r="B1" s="2" t="s">
        <v>1</v>
      </c>
      <c r="C1" s="4" t="s">
        <v>2</v>
      </c>
      <c r="D1" s="6" t="s">
        <v>3</v>
      </c>
      <c r="E1" s="8" t="s">
        <v>4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6">
      <c r="A2" s="11"/>
      <c r="B2" s="13" t="s">
        <v>218</v>
      </c>
      <c r="C2" s="16" t="str">
        <f>HYPERLINK("https://www.ck12.org/student/","CK-12 Foundation")</f>
        <v>CK-12 Foundation</v>
      </c>
      <c r="D2" s="17" t="s">
        <v>10</v>
      </c>
      <c r="E2" s="19" t="s">
        <v>11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">
      <c r="A3" s="228" t="s">
        <v>5</v>
      </c>
      <c r="B3" s="12" t="s">
        <v>15</v>
      </c>
      <c r="C3" s="21" t="str">
        <f>HYPERLINK("https://www.khanacademy.org/math","Khan Academy")</f>
        <v>Khan Academy</v>
      </c>
      <c r="D3" s="23" t="s">
        <v>18</v>
      </c>
      <c r="E3" s="22" t="s">
        <v>20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60">
      <c r="A4" s="204"/>
      <c r="B4" s="12" t="s">
        <v>218</v>
      </c>
      <c r="C4" s="21" t="str">
        <f>HYPERLINK("https://www.ixl.com/","iXL - Math")</f>
        <v>iXL - Math</v>
      </c>
      <c r="D4" s="15" t="s">
        <v>16</v>
      </c>
      <c r="E4" s="22" t="s">
        <v>219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48">
      <c r="A5" s="204"/>
      <c r="B5" s="27">
        <v>44086</v>
      </c>
      <c r="C5" s="28" t="str">
        <f>HYPERLINK(" https://www.canfigureit.com/","CanFigureIt Geometry")</f>
        <v>CanFigureIt Geometry</v>
      </c>
      <c r="D5" s="29" t="s">
        <v>28</v>
      </c>
      <c r="E5" s="30" t="s">
        <v>29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36">
      <c r="A6" s="204"/>
      <c r="B6" s="32" t="s">
        <v>218</v>
      </c>
      <c r="C6" s="33" t="s">
        <v>32</v>
      </c>
      <c r="D6" s="35" t="s">
        <v>33</v>
      </c>
      <c r="E6" s="39" t="s">
        <v>35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4">
      <c r="A7" s="205"/>
      <c r="B7" s="32" t="s">
        <v>218</v>
      </c>
      <c r="C7" s="33" t="s">
        <v>37</v>
      </c>
      <c r="D7" s="42" t="s">
        <v>38</v>
      </c>
      <c r="E7" s="45" t="s">
        <v>39</v>
      </c>
      <c r="F7" s="46"/>
      <c r="G7" s="4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6">
      <c r="A8" s="229" t="s">
        <v>43</v>
      </c>
      <c r="B8" s="49">
        <v>43994</v>
      </c>
      <c r="C8" s="51" t="str">
        <f>HYPERLINK("noredink.com","No Red Ink")</f>
        <v>No Red Ink</v>
      </c>
      <c r="D8" s="52" t="s">
        <v>45</v>
      </c>
      <c r="E8" s="54" t="s">
        <v>46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">
      <c r="A9" s="204"/>
      <c r="B9" s="55">
        <v>44086</v>
      </c>
      <c r="C9" s="57" t="str">
        <f>HYPERLINK("https://scope.scholastic.com/","Scholastic Scope")</f>
        <v>Scholastic Scope</v>
      </c>
      <c r="D9" s="58" t="s">
        <v>50</v>
      </c>
      <c r="E9" s="54" t="s">
        <v>53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">
      <c r="A10" s="204"/>
      <c r="B10" s="60">
        <v>43902</v>
      </c>
      <c r="C10" s="40" t="str">
        <f>HYPERLINK("https://newsela.com/about/distance-learning/","Newsla")</f>
        <v>Newsla</v>
      </c>
      <c r="D10" s="41" t="s">
        <v>54</v>
      </c>
      <c r="E10" s="48" t="s">
        <v>55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6">
      <c r="A11" s="204"/>
      <c r="B11" s="63" t="s">
        <v>218</v>
      </c>
      <c r="C11" s="40" t="str">
        <f>HYPERLINK("https://www.readworks.org/","Read Works")</f>
        <v>Read Works</v>
      </c>
      <c r="D11" s="64" t="s">
        <v>56</v>
      </c>
      <c r="E11" s="48" t="s">
        <v>57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72">
      <c r="A12" s="205"/>
      <c r="B12" s="66" t="s">
        <v>218</v>
      </c>
      <c r="C12" s="68" t="s">
        <v>60</v>
      </c>
      <c r="D12" s="58" t="s">
        <v>62</v>
      </c>
      <c r="E12" s="70" t="s">
        <v>64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4">
      <c r="A13" s="230" t="s">
        <v>67</v>
      </c>
      <c r="B13" s="72">
        <v>44086</v>
      </c>
      <c r="C13" s="74" t="str">
        <f>HYPERLINK("www.biologysimulations.com","Biology Simulations")</f>
        <v>Biology Simulations</v>
      </c>
      <c r="D13" s="76" t="s">
        <v>70</v>
      </c>
      <c r="E13" s="78" t="s">
        <v>72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36">
      <c r="A14" s="204"/>
      <c r="B14" s="72">
        <v>44086</v>
      </c>
      <c r="C14" s="81" t="s">
        <v>75</v>
      </c>
      <c r="D14" s="82" t="s">
        <v>76</v>
      </c>
      <c r="E14" s="84" t="s">
        <v>77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48">
      <c r="A15" s="205"/>
      <c r="B15" s="77" t="s">
        <v>220</v>
      </c>
      <c r="C15" s="79" t="str">
        <f>HYPERLINK("https://www.exploratorium.edu/explore","The Exploratorium")</f>
        <v>The Exploratorium</v>
      </c>
      <c r="D15" s="86" t="s">
        <v>221</v>
      </c>
      <c r="E15" s="87" t="s">
        <v>222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6">
      <c r="A16" s="236" t="s">
        <v>83</v>
      </c>
      <c r="B16" s="88">
        <v>43994</v>
      </c>
      <c r="C16" s="89" t="str">
        <f>HYPERLINK("https://www.msn.com/en-us/travel/travel-trivia/stuck-at-home-these-12-famous-museums-offer-virtual-tours-you-can-take-on-your-couch-video/ar-BB119nm6?li=BBnbfcL&amp;fbclid=IwAR0_OBJH7lSyTN3ug_MsOeFnNgB1orTa9OBgilKJ7dhnwlVvHEsptuKkj1c","12 Museum Virtual Tours")</f>
        <v>12 Museum Virtual Tours</v>
      </c>
      <c r="D16" s="90" t="s">
        <v>84</v>
      </c>
      <c r="E16" s="91" t="s">
        <v>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48">
      <c r="A17" s="204"/>
      <c r="B17" s="88">
        <v>43994</v>
      </c>
      <c r="C17" s="92" t="str">
        <f>HYPERLINK("https://academy4sc.org/","Academy4SC")</f>
        <v>Academy4SC</v>
      </c>
      <c r="D17" s="90" t="s">
        <v>86</v>
      </c>
      <c r="E17" s="93" t="s">
        <v>87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32">
      <c r="A18" s="205"/>
      <c r="B18" s="88">
        <v>43994</v>
      </c>
      <c r="C18" s="94" t="s">
        <v>88</v>
      </c>
      <c r="D18" s="90" t="s">
        <v>90</v>
      </c>
      <c r="E18" s="9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6">
      <c r="A19" s="231" t="s">
        <v>91</v>
      </c>
      <c r="B19" s="99" t="s">
        <v>218</v>
      </c>
      <c r="C19" s="102" t="str">
        <f>HYPERLINK("https://abdodigital.com/?tk=7724458A4EE9A73EE8087AC8D237C57C","ABDO/abdodigital.com")</f>
        <v>ABDO/abdodigital.com</v>
      </c>
      <c r="D19" s="104" t="s">
        <v>94</v>
      </c>
      <c r="E19" s="107" t="s">
        <v>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48">
      <c r="A20" s="205"/>
      <c r="B20" s="99" t="s">
        <v>218</v>
      </c>
      <c r="C20" s="109" t="str">
        <f>HYPERLINK("https://www.overdrive.com/apps/libby/","Libby")</f>
        <v>Libby</v>
      </c>
      <c r="D20" s="110" t="s">
        <v>100</v>
      </c>
      <c r="E20" s="112" t="s">
        <v>101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">
      <c r="A21" s="234" t="s">
        <v>105</v>
      </c>
      <c r="B21" s="88">
        <v>44086</v>
      </c>
      <c r="C21" s="113" t="s">
        <v>106</v>
      </c>
      <c r="D21" s="95"/>
      <c r="E21" s="115" t="s">
        <v>107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">
      <c r="A22" s="204"/>
      <c r="B22" s="88">
        <v>44086</v>
      </c>
      <c r="C22" s="113" t="s">
        <v>109</v>
      </c>
      <c r="D22" s="117" t="s">
        <v>110</v>
      </c>
      <c r="E22" s="115" t="s">
        <v>112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4">
      <c r="A23" s="205"/>
      <c r="B23" s="88">
        <v>44086</v>
      </c>
      <c r="C23" s="113" t="s">
        <v>113</v>
      </c>
      <c r="D23" s="117" t="s">
        <v>114</v>
      </c>
      <c r="E23" s="115" t="s">
        <v>115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39">
      <c r="A24" s="235" t="s">
        <v>116</v>
      </c>
      <c r="B24" s="32" t="s">
        <v>218</v>
      </c>
      <c r="C24" s="120" t="str">
        <f>HYPERLINK("https://musiclab.chromeexperiments.com/","Chrome Music Lab")</f>
        <v>Chrome Music Lab</v>
      </c>
      <c r="D24" s="121" t="s">
        <v>223</v>
      </c>
      <c r="E24" s="123" t="s">
        <v>121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6">
      <c r="A25" s="205"/>
      <c r="B25" s="27">
        <v>43994</v>
      </c>
      <c r="C25" s="120" t="str">
        <f>HYPERLINK("https://www.musictheory.net/","Music Theory")</f>
        <v>Music Theory</v>
      </c>
      <c r="D25" s="126" t="s">
        <v>122</v>
      </c>
      <c r="E25" s="39" t="s">
        <v>123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4">
      <c r="A26" s="233" t="s">
        <v>124</v>
      </c>
      <c r="B26" s="66" t="s">
        <v>218</v>
      </c>
      <c r="C26" s="57" t="str">
        <f>HYPERLINK("https://www.duolingo.com/","Duolingo")</f>
        <v>Duolingo</v>
      </c>
      <c r="D26" s="58" t="s">
        <v>125</v>
      </c>
      <c r="E26" s="131" t="s">
        <v>126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48">
      <c r="A27" s="205"/>
      <c r="B27" s="55">
        <v>44086</v>
      </c>
      <c r="C27" s="57" t="str">
        <f>HYPERLINK("www.lingrolearning.com/lingrotogo","LingroToGo")</f>
        <v>LingroToGo</v>
      </c>
      <c r="D27" s="133" t="s">
        <v>128</v>
      </c>
      <c r="E27" s="131" t="s">
        <v>129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96">
      <c r="A28" s="231" t="s">
        <v>132</v>
      </c>
      <c r="B28" s="99" t="s">
        <v>218</v>
      </c>
      <c r="C28" s="135" t="str">
        <f>HYPERLINK("www.hereglobalrelief.org","HERE Mediation")</f>
        <v>HERE Mediation</v>
      </c>
      <c r="D28" s="104" t="s">
        <v>133</v>
      </c>
      <c r="E28" s="137" t="s">
        <v>134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33">
      <c r="A29" s="204"/>
      <c r="B29" s="138" t="s">
        <v>224</v>
      </c>
      <c r="C29" s="136" t="str">
        <f>HYPERLINK("https://apps.apple.com/us/app/id571800810?ign-mpt=uo%3D4","Calm")</f>
        <v>Calm</v>
      </c>
      <c r="D29" s="139" t="s">
        <v>103</v>
      </c>
      <c r="E29" s="134" t="s">
        <v>104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48">
      <c r="A30" s="205"/>
      <c r="B30" s="138" t="s">
        <v>102</v>
      </c>
      <c r="C30" s="143" t="str">
        <f>HYPERLINK("https://apps.apple.com/us/app/id1242079576?ign-mpt=uo%3D4","3 Good Things; A Happiness Journal")</f>
        <v>3 Good Things; A Happiness Journal</v>
      </c>
      <c r="D30" s="144" t="s">
        <v>118</v>
      </c>
      <c r="E30" s="134" t="s">
        <v>119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72">
      <c r="A31" s="232" t="s">
        <v>143</v>
      </c>
      <c r="B31" s="77" t="s">
        <v>220</v>
      </c>
      <c r="C31" s="146" t="str">
        <f>HYPERLINK("https://do2learn.com/","Do2Learn ")</f>
        <v xml:space="preserve">Do2Learn </v>
      </c>
      <c r="D31" s="86" t="s">
        <v>147</v>
      </c>
      <c r="E31" s="87" t="s">
        <v>225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48">
      <c r="A32" s="204"/>
      <c r="B32" s="77" t="s">
        <v>220</v>
      </c>
      <c r="C32" s="79" t="str">
        <f>HYPERLINK("https://www.exploratorium.edu/explore","The Exploratorium")</f>
        <v>The Exploratorium</v>
      </c>
      <c r="D32" s="86" t="s">
        <v>81</v>
      </c>
      <c r="E32" s="87" t="s">
        <v>82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60">
      <c r="A33" s="204"/>
      <c r="B33" s="77" t="s">
        <v>7</v>
      </c>
      <c r="C33" s="79" t="str">
        <f>HYPERLINK("https://www.ixl.com/","iXL - Math")</f>
        <v>iXL - Math</v>
      </c>
      <c r="D33" s="148" t="s">
        <v>16</v>
      </c>
      <c r="E33" s="87" t="s">
        <v>17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84">
      <c r="A34" s="204"/>
      <c r="B34" s="72">
        <v>43990</v>
      </c>
      <c r="C34" s="151" t="str">
        <f>HYPERLINK("http://aaamath.com/","*AAA Math")</f>
        <v>*AAA Math</v>
      </c>
      <c r="D34" s="153" t="s">
        <v>155</v>
      </c>
      <c r="E34" s="155" t="s">
        <v>157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08">
      <c r="A35" s="204"/>
      <c r="B35" s="72">
        <v>44086</v>
      </c>
      <c r="C35" s="158" t="str">
        <f>HYPERLINK("https://www.newreaderspress.com/news-for-you-online","News 4 You")</f>
        <v>News 4 You</v>
      </c>
      <c r="D35" s="86" t="s">
        <v>161</v>
      </c>
      <c r="E35" s="155" t="s">
        <v>162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60">
      <c r="A36" s="204"/>
      <c r="B36" s="77" t="s">
        <v>220</v>
      </c>
      <c r="C36" s="146" t="str">
        <f>HYPERLINK("https://do2learn.com/","Do2Learn ")</f>
        <v xml:space="preserve">Do2Learn </v>
      </c>
      <c r="D36" s="153" t="s">
        <v>164</v>
      </c>
      <c r="E36" s="87" t="s">
        <v>148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96">
      <c r="A37" s="204"/>
      <c r="B37" s="77" t="s">
        <v>220</v>
      </c>
      <c r="C37" s="79" t="str">
        <f>HYPERLINK("https://learningally.org/Browse-Audiobooks","Learning Alley")</f>
        <v>Learning Alley</v>
      </c>
      <c r="D37" s="161" t="s">
        <v>226</v>
      </c>
      <c r="E37" s="87" t="s">
        <v>227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4">
      <c r="A38" s="204"/>
      <c r="B38" s="77" t="s">
        <v>220</v>
      </c>
      <c r="C38" s="79" t="str">
        <f>HYPERLINK("https://musiclab.chromeexperiments.com/Experiments","Music is for Everybody")</f>
        <v>Music is for Everybody</v>
      </c>
      <c r="D38" s="86" t="s">
        <v>120</v>
      </c>
      <c r="E38" s="87" t="s">
        <v>170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48">
      <c r="A39" s="204"/>
      <c r="B39" s="77" t="s">
        <v>220</v>
      </c>
      <c r="C39" s="79" t="str">
        <f>HYPERLINK("https://www.facebook.com/Motor-Matters-100993918215012/","Motor Matters")</f>
        <v>Motor Matters</v>
      </c>
      <c r="D39" s="86" t="s">
        <v>228</v>
      </c>
      <c r="E39" s="87" t="s">
        <v>229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84">
      <c r="A40" s="204"/>
      <c r="B40" s="77" t="s">
        <v>178</v>
      </c>
      <c r="C40" s="165" t="str">
        <f>HYPERLINK("https://www.adaptedmind.com/index.php","Adapted Mind")</f>
        <v>Adapted Mind</v>
      </c>
      <c r="D40" s="86" t="s">
        <v>180</v>
      </c>
      <c r="E40" s="87" t="s">
        <v>181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96">
      <c r="A41" s="204"/>
      <c r="B41" s="77" t="s">
        <v>182</v>
      </c>
      <c r="C41" s="79" t="str">
        <f>HYPERLINK("https://www.arcademics.com/","Academic Skills Builder")</f>
        <v>Academic Skills Builder</v>
      </c>
      <c r="D41" s="168" t="s">
        <v>183</v>
      </c>
      <c r="E41" s="87" t="s">
        <v>184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96">
      <c r="A42" s="204"/>
      <c r="B42" s="77" t="s">
        <v>182</v>
      </c>
      <c r="C42" s="79" t="str">
        <f>HYPERLINK("https://learningally.org/Browse-Audiobooks","Learning Alley")</f>
        <v>Learning Alley</v>
      </c>
      <c r="D42" s="161" t="s">
        <v>167</v>
      </c>
      <c r="E42" s="87" t="s">
        <v>168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48">
      <c r="A43" s="204"/>
      <c r="B43" s="77" t="s">
        <v>182</v>
      </c>
      <c r="C43" s="79" t="str">
        <f>HYPERLINK("https://www.facebook.com/Motor-Matters-100993918215012/","Motor Matters")</f>
        <v>Motor Matters</v>
      </c>
      <c r="D43" s="86" t="s">
        <v>174</v>
      </c>
      <c r="E43" s="87" t="s">
        <v>175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4">
      <c r="A44" s="204"/>
      <c r="B44" s="77" t="s">
        <v>182</v>
      </c>
      <c r="C44" s="165" t="str">
        <f>HYPERLINK("https://lighthouseautismcenter.com/games-activities-children-autism-aspergers-sensory-processing-disorders/","Students with Autism and Sensory Issues")</f>
        <v>Students with Autism and Sensory Issues</v>
      </c>
      <c r="D44" s="173" t="s">
        <v>188</v>
      </c>
      <c r="E44" s="87" t="s">
        <v>189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4">
      <c r="A45" s="205"/>
      <c r="B45" s="77" t="s">
        <v>79</v>
      </c>
      <c r="C45" s="79" t="str">
        <f>HYPERLINK("https://www.cdc.gov/parents/essentials/structure/building.html","Routine")</f>
        <v>Routine</v>
      </c>
      <c r="D45" s="161" t="s">
        <v>190</v>
      </c>
      <c r="E45" s="87" t="s">
        <v>191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78"/>
      <c r="B46" s="179"/>
      <c r="C46" s="180"/>
      <c r="D46" s="181"/>
      <c r="E46" s="18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78"/>
      <c r="B47" s="179"/>
      <c r="C47" s="180"/>
      <c r="D47" s="181"/>
      <c r="E47" s="18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78"/>
      <c r="B48" s="179"/>
      <c r="C48" s="180"/>
      <c r="D48" s="181"/>
      <c r="E48" s="18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78"/>
      <c r="B49" s="179"/>
      <c r="C49" s="180"/>
      <c r="D49" s="181"/>
      <c r="E49" s="18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178"/>
      <c r="B50" s="179"/>
      <c r="C50" s="180"/>
      <c r="D50" s="181"/>
      <c r="E50" s="18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78"/>
      <c r="B51" s="179"/>
      <c r="C51" s="180"/>
      <c r="D51" s="181"/>
      <c r="E51" s="18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78"/>
      <c r="B52" s="179"/>
      <c r="C52" s="180"/>
      <c r="D52" s="181"/>
      <c r="E52" s="18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78"/>
      <c r="B53" s="179"/>
      <c r="C53" s="180"/>
      <c r="D53" s="181"/>
      <c r="E53" s="18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78"/>
      <c r="B54" s="179"/>
      <c r="C54" s="180"/>
      <c r="D54" s="181"/>
      <c r="E54" s="18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78"/>
      <c r="B55" s="179"/>
      <c r="C55" s="180"/>
      <c r="D55" s="181"/>
      <c r="E55" s="181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78"/>
      <c r="B56" s="179"/>
      <c r="C56" s="180"/>
      <c r="D56" s="181"/>
      <c r="E56" s="18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78"/>
      <c r="B57" s="179"/>
      <c r="C57" s="180"/>
      <c r="D57" s="181"/>
      <c r="E57" s="18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78"/>
      <c r="B58" s="179"/>
      <c r="C58" s="180"/>
      <c r="D58" s="181"/>
      <c r="E58" s="18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78"/>
      <c r="B59" s="179"/>
      <c r="C59" s="180"/>
      <c r="D59" s="181"/>
      <c r="E59" s="181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78"/>
      <c r="B60" s="179"/>
      <c r="C60" s="180"/>
      <c r="D60" s="181"/>
      <c r="E60" s="18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78"/>
      <c r="B61" s="179"/>
      <c r="C61" s="180"/>
      <c r="D61" s="181"/>
      <c r="E61" s="181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78"/>
      <c r="B62" s="179"/>
      <c r="C62" s="180"/>
      <c r="D62" s="181"/>
      <c r="E62" s="18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78"/>
      <c r="B63" s="179"/>
      <c r="C63" s="180"/>
      <c r="D63" s="181"/>
      <c r="E63" s="18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78"/>
      <c r="B64" s="179"/>
      <c r="C64" s="180"/>
      <c r="D64" s="181"/>
      <c r="E64" s="18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78"/>
      <c r="B65" s="179"/>
      <c r="C65" s="180"/>
      <c r="D65" s="181"/>
      <c r="E65" s="18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78"/>
      <c r="B66" s="179"/>
      <c r="C66" s="180"/>
      <c r="D66" s="181"/>
      <c r="E66" s="18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78"/>
      <c r="B67" s="179"/>
      <c r="C67" s="180"/>
      <c r="D67" s="181"/>
      <c r="E67" s="181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78"/>
      <c r="B68" s="179"/>
      <c r="C68" s="180"/>
      <c r="D68" s="181"/>
      <c r="E68" s="181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78"/>
      <c r="B69" s="179"/>
      <c r="C69" s="180"/>
      <c r="D69" s="181"/>
      <c r="E69" s="181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78"/>
      <c r="B70" s="179"/>
      <c r="C70" s="180"/>
      <c r="D70" s="181"/>
      <c r="E70" s="181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78"/>
      <c r="B71" s="179"/>
      <c r="C71" s="180"/>
      <c r="D71" s="181"/>
      <c r="E71" s="181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78"/>
      <c r="B72" s="179"/>
      <c r="C72" s="180"/>
      <c r="D72" s="181"/>
      <c r="E72" s="181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78"/>
      <c r="B73" s="179"/>
      <c r="C73" s="180"/>
      <c r="D73" s="181"/>
      <c r="E73" s="181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78"/>
      <c r="B74" s="179"/>
      <c r="C74" s="180"/>
      <c r="D74" s="181"/>
      <c r="E74" s="181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78"/>
      <c r="B75" s="179"/>
      <c r="C75" s="180"/>
      <c r="D75" s="181"/>
      <c r="E75" s="18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78"/>
      <c r="B76" s="179"/>
      <c r="C76" s="180"/>
      <c r="D76" s="181"/>
      <c r="E76" s="18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78"/>
      <c r="B77" s="179"/>
      <c r="C77" s="180"/>
      <c r="D77" s="181"/>
      <c r="E77" s="181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78"/>
      <c r="B78" s="179"/>
      <c r="C78" s="180"/>
      <c r="D78" s="181"/>
      <c r="E78" s="181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78"/>
      <c r="B79" s="179"/>
      <c r="C79" s="180"/>
      <c r="D79" s="181"/>
      <c r="E79" s="18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78"/>
      <c r="B80" s="179"/>
      <c r="C80" s="180"/>
      <c r="D80" s="181"/>
      <c r="E80" s="18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78"/>
      <c r="B81" s="179"/>
      <c r="C81" s="180"/>
      <c r="D81" s="181"/>
      <c r="E81" s="181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78"/>
      <c r="B82" s="179"/>
      <c r="C82" s="180"/>
      <c r="D82" s="181"/>
      <c r="E82" s="181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78"/>
      <c r="B83" s="179"/>
      <c r="C83" s="180"/>
      <c r="D83" s="181"/>
      <c r="E83" s="181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78"/>
      <c r="B84" s="179"/>
      <c r="C84" s="180"/>
      <c r="D84" s="181"/>
      <c r="E84" s="181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78"/>
      <c r="B85" s="179"/>
      <c r="C85" s="180"/>
      <c r="D85" s="181"/>
      <c r="E85" s="181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78"/>
      <c r="B86" s="179"/>
      <c r="C86" s="180"/>
      <c r="D86" s="181"/>
      <c r="E86" s="181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78"/>
      <c r="B87" s="179"/>
      <c r="C87" s="180"/>
      <c r="D87" s="181"/>
      <c r="E87" s="181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78"/>
      <c r="B88" s="179"/>
      <c r="C88" s="180"/>
      <c r="D88" s="181"/>
      <c r="E88" s="181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78"/>
      <c r="B89" s="179"/>
      <c r="C89" s="180"/>
      <c r="D89" s="181"/>
      <c r="E89" s="181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78"/>
      <c r="B90" s="179"/>
      <c r="C90" s="180"/>
      <c r="D90" s="181"/>
      <c r="E90" s="18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78"/>
      <c r="B91" s="179"/>
      <c r="C91" s="180"/>
      <c r="D91" s="181"/>
      <c r="E91" s="181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78"/>
      <c r="B92" s="179"/>
      <c r="C92" s="180"/>
      <c r="D92" s="181"/>
      <c r="E92" s="181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78"/>
      <c r="B93" s="179"/>
      <c r="C93" s="180"/>
      <c r="D93" s="181"/>
      <c r="E93" s="181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78"/>
      <c r="B94" s="179"/>
      <c r="C94" s="180"/>
      <c r="D94" s="181"/>
      <c r="E94" s="181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78"/>
      <c r="B95" s="179"/>
      <c r="C95" s="180"/>
      <c r="D95" s="181"/>
      <c r="E95" s="181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78"/>
      <c r="B96" s="179"/>
      <c r="C96" s="180"/>
      <c r="D96" s="181"/>
      <c r="E96" s="181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78"/>
      <c r="B97" s="179"/>
      <c r="C97" s="180"/>
      <c r="D97" s="181"/>
      <c r="E97" s="181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78"/>
      <c r="B98" s="179"/>
      <c r="C98" s="180"/>
      <c r="D98" s="181"/>
      <c r="E98" s="181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78"/>
      <c r="B99" s="179"/>
      <c r="C99" s="180"/>
      <c r="D99" s="181"/>
      <c r="E99" s="181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78"/>
      <c r="B100" s="179"/>
      <c r="C100" s="180"/>
      <c r="D100" s="181"/>
      <c r="E100" s="181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78"/>
      <c r="B101" s="179"/>
      <c r="C101" s="180"/>
      <c r="D101" s="181"/>
      <c r="E101" s="181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78"/>
      <c r="B102" s="179"/>
      <c r="C102" s="180"/>
      <c r="D102" s="181"/>
      <c r="E102" s="181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78"/>
      <c r="B103" s="179"/>
      <c r="C103" s="180"/>
      <c r="D103" s="181"/>
      <c r="E103" s="181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78"/>
      <c r="B104" s="179"/>
      <c r="C104" s="180"/>
      <c r="D104" s="181"/>
      <c r="E104" s="18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78"/>
      <c r="B105" s="179"/>
      <c r="C105" s="180"/>
      <c r="D105" s="181"/>
      <c r="E105" s="181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78"/>
      <c r="B106" s="179"/>
      <c r="C106" s="180"/>
      <c r="D106" s="181"/>
      <c r="E106" s="181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78"/>
      <c r="B107" s="179"/>
      <c r="C107" s="180"/>
      <c r="D107" s="181"/>
      <c r="E107" s="181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78"/>
      <c r="B108" s="179"/>
      <c r="C108" s="180"/>
      <c r="D108" s="181"/>
      <c r="E108" s="181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78"/>
      <c r="B109" s="179"/>
      <c r="C109" s="180"/>
      <c r="D109" s="181"/>
      <c r="E109" s="181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78"/>
      <c r="B110" s="179"/>
      <c r="C110" s="180"/>
      <c r="D110" s="181"/>
      <c r="E110" s="181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78"/>
      <c r="B111" s="179"/>
      <c r="C111" s="180"/>
      <c r="D111" s="181"/>
      <c r="E111" s="181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78"/>
      <c r="B112" s="179"/>
      <c r="C112" s="180"/>
      <c r="D112" s="181"/>
      <c r="E112" s="181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78"/>
      <c r="B113" s="179"/>
      <c r="C113" s="180"/>
      <c r="D113" s="181"/>
      <c r="E113" s="181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78"/>
      <c r="B114" s="179"/>
      <c r="C114" s="180"/>
      <c r="D114" s="181"/>
      <c r="E114" s="181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78"/>
      <c r="B115" s="179"/>
      <c r="C115" s="180"/>
      <c r="D115" s="181"/>
      <c r="E115" s="181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78"/>
      <c r="B116" s="179"/>
      <c r="C116" s="180"/>
      <c r="D116" s="181"/>
      <c r="E116" s="181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78"/>
      <c r="B117" s="179"/>
      <c r="C117" s="180"/>
      <c r="D117" s="181"/>
      <c r="E117" s="181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78"/>
      <c r="B118" s="179"/>
      <c r="C118" s="180"/>
      <c r="D118" s="181"/>
      <c r="E118" s="181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78"/>
      <c r="B119" s="179"/>
      <c r="C119" s="180"/>
      <c r="D119" s="181"/>
      <c r="E119" s="181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78"/>
      <c r="B120" s="179"/>
      <c r="C120" s="180"/>
      <c r="D120" s="181"/>
      <c r="E120" s="181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78"/>
      <c r="B121" s="179"/>
      <c r="C121" s="180"/>
      <c r="D121" s="181"/>
      <c r="E121" s="181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78"/>
      <c r="B122" s="179"/>
      <c r="C122" s="180"/>
      <c r="D122" s="181"/>
      <c r="E122" s="181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78"/>
      <c r="B123" s="179"/>
      <c r="C123" s="180"/>
      <c r="D123" s="181"/>
      <c r="E123" s="181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78"/>
      <c r="B124" s="179"/>
      <c r="C124" s="180"/>
      <c r="D124" s="181"/>
      <c r="E124" s="181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78"/>
      <c r="B125" s="179"/>
      <c r="C125" s="180"/>
      <c r="D125" s="181"/>
      <c r="E125" s="181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78"/>
      <c r="B126" s="179"/>
      <c r="C126" s="180"/>
      <c r="D126" s="181"/>
      <c r="E126" s="181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78"/>
      <c r="B127" s="179"/>
      <c r="C127" s="180"/>
      <c r="D127" s="181"/>
      <c r="E127" s="181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78"/>
      <c r="B128" s="179"/>
      <c r="C128" s="180"/>
      <c r="D128" s="181"/>
      <c r="E128" s="181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78"/>
      <c r="B129" s="179"/>
      <c r="C129" s="180"/>
      <c r="D129" s="181"/>
      <c r="E129" s="181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78"/>
      <c r="B130" s="179"/>
      <c r="C130" s="180"/>
      <c r="D130" s="181"/>
      <c r="E130" s="181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78"/>
      <c r="B131" s="179"/>
      <c r="C131" s="180"/>
      <c r="D131" s="181"/>
      <c r="E131" s="181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78"/>
      <c r="B132" s="179"/>
      <c r="C132" s="180"/>
      <c r="D132" s="181"/>
      <c r="E132" s="181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78"/>
      <c r="B133" s="179"/>
      <c r="C133" s="180"/>
      <c r="D133" s="181"/>
      <c r="E133" s="18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78"/>
      <c r="B134" s="179"/>
      <c r="C134" s="180"/>
      <c r="D134" s="181"/>
      <c r="E134" s="181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78"/>
      <c r="B135" s="179"/>
      <c r="C135" s="180"/>
      <c r="D135" s="181"/>
      <c r="E135" s="18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78"/>
      <c r="B136" s="179"/>
      <c r="C136" s="180"/>
      <c r="D136" s="181"/>
      <c r="E136" s="18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78"/>
      <c r="B137" s="179"/>
      <c r="C137" s="180"/>
      <c r="D137" s="181"/>
      <c r="E137" s="18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78"/>
      <c r="B138" s="179"/>
      <c r="C138" s="180"/>
      <c r="D138" s="181"/>
      <c r="E138" s="18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78"/>
      <c r="B139" s="179"/>
      <c r="C139" s="180"/>
      <c r="D139" s="181"/>
      <c r="E139" s="18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78"/>
      <c r="B140" s="179"/>
      <c r="C140" s="180"/>
      <c r="D140" s="181"/>
      <c r="E140" s="181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78"/>
      <c r="B141" s="179"/>
      <c r="C141" s="180"/>
      <c r="D141" s="181"/>
      <c r="E141" s="181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78"/>
      <c r="B142" s="179"/>
      <c r="C142" s="180"/>
      <c r="D142" s="181"/>
      <c r="E142" s="181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78"/>
      <c r="B143" s="179"/>
      <c r="C143" s="180"/>
      <c r="D143" s="181"/>
      <c r="E143" s="181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78"/>
      <c r="B144" s="179"/>
      <c r="C144" s="180"/>
      <c r="D144" s="181"/>
      <c r="E144" s="18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78"/>
      <c r="B145" s="179"/>
      <c r="C145" s="180"/>
      <c r="D145" s="181"/>
      <c r="E145" s="18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78"/>
      <c r="B146" s="179"/>
      <c r="C146" s="180"/>
      <c r="D146" s="181"/>
      <c r="E146" s="18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78"/>
      <c r="B147" s="179"/>
      <c r="C147" s="180"/>
      <c r="D147" s="181"/>
      <c r="E147" s="18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78"/>
      <c r="B148" s="179"/>
      <c r="C148" s="180"/>
      <c r="D148" s="181"/>
      <c r="E148" s="181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78"/>
      <c r="B149" s="179"/>
      <c r="C149" s="180"/>
      <c r="D149" s="181"/>
      <c r="E149" s="18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78"/>
      <c r="B150" s="179"/>
      <c r="C150" s="180"/>
      <c r="D150" s="181"/>
      <c r="E150" s="181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78"/>
      <c r="B151" s="179"/>
      <c r="C151" s="180"/>
      <c r="D151" s="181"/>
      <c r="E151" s="181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78"/>
      <c r="B152" s="179"/>
      <c r="C152" s="180"/>
      <c r="D152" s="181"/>
      <c r="E152" s="181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78"/>
      <c r="B153" s="179"/>
      <c r="C153" s="180"/>
      <c r="D153" s="181"/>
      <c r="E153" s="181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78"/>
      <c r="B154" s="179"/>
      <c r="C154" s="180"/>
      <c r="D154" s="181"/>
      <c r="E154" s="181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78"/>
      <c r="B155" s="179"/>
      <c r="C155" s="180"/>
      <c r="D155" s="181"/>
      <c r="E155" s="18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78"/>
      <c r="B156" s="179"/>
      <c r="C156" s="180"/>
      <c r="D156" s="181"/>
      <c r="E156" s="181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78"/>
      <c r="B157" s="179"/>
      <c r="C157" s="180"/>
      <c r="D157" s="181"/>
      <c r="E157" s="181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78"/>
      <c r="B158" s="179"/>
      <c r="C158" s="180"/>
      <c r="D158" s="181"/>
      <c r="E158" s="181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78"/>
      <c r="B159" s="179"/>
      <c r="C159" s="180"/>
      <c r="D159" s="181"/>
      <c r="E159" s="181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78"/>
      <c r="B160" s="179"/>
      <c r="C160" s="180"/>
      <c r="D160" s="181"/>
      <c r="E160" s="181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78"/>
      <c r="B161" s="179"/>
      <c r="C161" s="180"/>
      <c r="D161" s="181"/>
      <c r="E161" s="181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78"/>
      <c r="B162" s="179"/>
      <c r="C162" s="180"/>
      <c r="D162" s="181"/>
      <c r="E162" s="181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78"/>
      <c r="B163" s="179"/>
      <c r="C163" s="180"/>
      <c r="D163" s="181"/>
      <c r="E163" s="181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78"/>
      <c r="B164" s="179"/>
      <c r="C164" s="180"/>
      <c r="D164" s="181"/>
      <c r="E164" s="181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78"/>
      <c r="B165" s="179"/>
      <c r="C165" s="180"/>
      <c r="D165" s="181"/>
      <c r="E165" s="181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78"/>
      <c r="B166" s="179"/>
      <c r="C166" s="180"/>
      <c r="D166" s="181"/>
      <c r="E166" s="181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78"/>
      <c r="B167" s="179"/>
      <c r="C167" s="180"/>
      <c r="D167" s="181"/>
      <c r="E167" s="181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78"/>
      <c r="B168" s="179"/>
      <c r="C168" s="180"/>
      <c r="D168" s="181"/>
      <c r="E168" s="181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78"/>
      <c r="B169" s="179"/>
      <c r="C169" s="180"/>
      <c r="D169" s="181"/>
      <c r="E169" s="181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78"/>
      <c r="B170" s="179"/>
      <c r="C170" s="180"/>
      <c r="D170" s="181"/>
      <c r="E170" s="181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78"/>
      <c r="B171" s="179"/>
      <c r="C171" s="180"/>
      <c r="D171" s="181"/>
      <c r="E171" s="181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78"/>
      <c r="B172" s="179"/>
      <c r="C172" s="180"/>
      <c r="D172" s="181"/>
      <c r="E172" s="181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78"/>
      <c r="B173" s="179"/>
      <c r="C173" s="180"/>
      <c r="D173" s="181"/>
      <c r="E173" s="181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78"/>
      <c r="B174" s="179"/>
      <c r="C174" s="180"/>
      <c r="D174" s="181"/>
      <c r="E174" s="181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78"/>
      <c r="B175" s="179"/>
      <c r="C175" s="180"/>
      <c r="D175" s="181"/>
      <c r="E175" s="181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78"/>
      <c r="B176" s="179"/>
      <c r="C176" s="180"/>
      <c r="D176" s="181"/>
      <c r="E176" s="181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78"/>
      <c r="B177" s="179"/>
      <c r="C177" s="180"/>
      <c r="D177" s="181"/>
      <c r="E177" s="181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78"/>
      <c r="B178" s="179"/>
      <c r="C178" s="180"/>
      <c r="D178" s="181"/>
      <c r="E178" s="181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78"/>
      <c r="B179" s="179"/>
      <c r="C179" s="180"/>
      <c r="D179" s="181"/>
      <c r="E179" s="181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78"/>
      <c r="B180" s="179"/>
      <c r="C180" s="180"/>
      <c r="D180" s="181"/>
      <c r="E180" s="181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78"/>
      <c r="B181" s="179"/>
      <c r="C181" s="180"/>
      <c r="D181" s="181"/>
      <c r="E181" s="181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78"/>
      <c r="B182" s="179"/>
      <c r="C182" s="180"/>
      <c r="D182" s="181"/>
      <c r="E182" s="181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78"/>
      <c r="B183" s="179"/>
      <c r="C183" s="180"/>
      <c r="D183" s="181"/>
      <c r="E183" s="181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78"/>
      <c r="B184" s="179"/>
      <c r="C184" s="180"/>
      <c r="D184" s="181"/>
      <c r="E184" s="181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78"/>
      <c r="B185" s="179"/>
      <c r="C185" s="180"/>
      <c r="D185" s="181"/>
      <c r="E185" s="181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78"/>
      <c r="B186" s="179"/>
      <c r="C186" s="180"/>
      <c r="D186" s="181"/>
      <c r="E186" s="181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78"/>
      <c r="B187" s="179"/>
      <c r="C187" s="180"/>
      <c r="D187" s="181"/>
      <c r="E187" s="181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78"/>
      <c r="B188" s="179"/>
      <c r="C188" s="180"/>
      <c r="D188" s="181"/>
      <c r="E188" s="181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78"/>
      <c r="B189" s="179"/>
      <c r="C189" s="180"/>
      <c r="D189" s="181"/>
      <c r="E189" s="181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78"/>
      <c r="B190" s="179"/>
      <c r="C190" s="180"/>
      <c r="D190" s="181"/>
      <c r="E190" s="18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78"/>
      <c r="B191" s="179"/>
      <c r="C191" s="180"/>
      <c r="D191" s="181"/>
      <c r="E191" s="181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78"/>
      <c r="B192" s="179"/>
      <c r="C192" s="180"/>
      <c r="D192" s="181"/>
      <c r="E192" s="181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78"/>
      <c r="B193" s="179"/>
      <c r="C193" s="180"/>
      <c r="D193" s="181"/>
      <c r="E193" s="181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78"/>
      <c r="B194" s="179"/>
      <c r="C194" s="180"/>
      <c r="D194" s="181"/>
      <c r="E194" s="18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78"/>
      <c r="B195" s="179"/>
      <c r="C195" s="180"/>
      <c r="D195" s="181"/>
      <c r="E195" s="18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78"/>
      <c r="B196" s="179"/>
      <c r="C196" s="180"/>
      <c r="D196" s="181"/>
      <c r="E196" s="181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78"/>
      <c r="B197" s="179"/>
      <c r="C197" s="180"/>
      <c r="D197" s="181"/>
      <c r="E197" s="181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78"/>
      <c r="B198" s="179"/>
      <c r="C198" s="180"/>
      <c r="D198" s="181"/>
      <c r="E198" s="181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78"/>
      <c r="B199" s="179"/>
      <c r="C199" s="180"/>
      <c r="D199" s="181"/>
      <c r="E199" s="181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78"/>
      <c r="B200" s="179"/>
      <c r="C200" s="180"/>
      <c r="D200" s="181"/>
      <c r="E200" s="181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78"/>
      <c r="B201" s="179"/>
      <c r="C201" s="180"/>
      <c r="D201" s="181"/>
      <c r="E201" s="181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78"/>
      <c r="B202" s="179"/>
      <c r="C202" s="180"/>
      <c r="D202" s="181"/>
      <c r="E202" s="181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78"/>
      <c r="B203" s="179"/>
      <c r="C203" s="180"/>
      <c r="D203" s="181"/>
      <c r="E203" s="181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78"/>
      <c r="B204" s="179"/>
      <c r="C204" s="180"/>
      <c r="D204" s="181"/>
      <c r="E204" s="181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78"/>
      <c r="B205" s="179"/>
      <c r="C205" s="180"/>
      <c r="D205" s="181"/>
      <c r="E205" s="181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78"/>
      <c r="B206" s="179"/>
      <c r="C206" s="180"/>
      <c r="D206" s="181"/>
      <c r="E206" s="181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78"/>
      <c r="B207" s="179"/>
      <c r="C207" s="180"/>
      <c r="D207" s="181"/>
      <c r="E207" s="181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78"/>
      <c r="B208" s="179"/>
      <c r="C208" s="180"/>
      <c r="D208" s="181"/>
      <c r="E208" s="181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78"/>
      <c r="B209" s="179"/>
      <c r="C209" s="180"/>
      <c r="D209" s="181"/>
      <c r="E209" s="181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78"/>
      <c r="B210" s="179"/>
      <c r="C210" s="180"/>
      <c r="D210" s="181"/>
      <c r="E210" s="181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78"/>
      <c r="B211" s="179"/>
      <c r="C211" s="180"/>
      <c r="D211" s="181"/>
      <c r="E211" s="181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78"/>
      <c r="B212" s="179"/>
      <c r="C212" s="180"/>
      <c r="D212" s="181"/>
      <c r="E212" s="181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78"/>
      <c r="B213" s="179"/>
      <c r="C213" s="180"/>
      <c r="D213" s="181"/>
      <c r="E213" s="181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78"/>
      <c r="B214" s="179"/>
      <c r="C214" s="180"/>
      <c r="D214" s="181"/>
      <c r="E214" s="181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78"/>
      <c r="B215" s="179"/>
      <c r="C215" s="180"/>
      <c r="D215" s="181"/>
      <c r="E215" s="181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78"/>
      <c r="B216" s="179"/>
      <c r="C216" s="180"/>
      <c r="D216" s="181"/>
      <c r="E216" s="181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78"/>
      <c r="B217" s="179"/>
      <c r="C217" s="180"/>
      <c r="D217" s="181"/>
      <c r="E217" s="181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78"/>
      <c r="B218" s="179"/>
      <c r="C218" s="180"/>
      <c r="D218" s="181"/>
      <c r="E218" s="181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78"/>
      <c r="B219" s="179"/>
      <c r="C219" s="180"/>
      <c r="D219" s="181"/>
      <c r="E219" s="181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78"/>
      <c r="B220" s="179"/>
      <c r="C220" s="180"/>
      <c r="D220" s="181"/>
      <c r="E220" s="181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78"/>
      <c r="B221" s="179"/>
      <c r="C221" s="180"/>
      <c r="D221" s="181"/>
      <c r="E221" s="181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78"/>
      <c r="B222" s="179"/>
      <c r="C222" s="180"/>
      <c r="D222" s="181"/>
      <c r="E222" s="181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78"/>
      <c r="B223" s="179"/>
      <c r="C223" s="180"/>
      <c r="D223" s="181"/>
      <c r="E223" s="181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78"/>
      <c r="B224" s="179"/>
      <c r="C224" s="180"/>
      <c r="D224" s="181"/>
      <c r="E224" s="181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78"/>
      <c r="B225" s="179"/>
      <c r="C225" s="180"/>
      <c r="D225" s="181"/>
      <c r="E225" s="181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78"/>
      <c r="B226" s="179"/>
      <c r="C226" s="180"/>
      <c r="D226" s="181"/>
      <c r="E226" s="181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78"/>
      <c r="B227" s="179"/>
      <c r="C227" s="180"/>
      <c r="D227" s="181"/>
      <c r="E227" s="181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78"/>
      <c r="B228" s="179"/>
      <c r="C228" s="180"/>
      <c r="D228" s="181"/>
      <c r="E228" s="181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78"/>
      <c r="B229" s="179"/>
      <c r="C229" s="180"/>
      <c r="D229" s="181"/>
      <c r="E229" s="181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78"/>
      <c r="B230" s="179"/>
      <c r="C230" s="180"/>
      <c r="D230" s="181"/>
      <c r="E230" s="181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78"/>
      <c r="B231" s="179"/>
      <c r="C231" s="180"/>
      <c r="D231" s="181"/>
      <c r="E231" s="181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78"/>
      <c r="B232" s="179"/>
      <c r="C232" s="180"/>
      <c r="D232" s="181"/>
      <c r="E232" s="181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78"/>
      <c r="B233" s="179"/>
      <c r="C233" s="180"/>
      <c r="D233" s="181"/>
      <c r="E233" s="181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78"/>
      <c r="B234" s="179"/>
      <c r="C234" s="180"/>
      <c r="D234" s="181"/>
      <c r="E234" s="181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78"/>
      <c r="B235" s="179"/>
      <c r="C235" s="180"/>
      <c r="D235" s="181"/>
      <c r="E235" s="181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78"/>
      <c r="B236" s="179"/>
      <c r="C236" s="180"/>
      <c r="D236" s="181"/>
      <c r="E236" s="181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78"/>
      <c r="B237" s="179"/>
      <c r="C237" s="180"/>
      <c r="D237" s="181"/>
      <c r="E237" s="181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78"/>
      <c r="B238" s="179"/>
      <c r="C238" s="180"/>
      <c r="D238" s="181"/>
      <c r="E238" s="181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78"/>
      <c r="B239" s="179"/>
      <c r="C239" s="180"/>
      <c r="D239" s="181"/>
      <c r="E239" s="181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78"/>
      <c r="B240" s="179"/>
      <c r="C240" s="180"/>
      <c r="D240" s="181"/>
      <c r="E240" s="181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78"/>
      <c r="B241" s="179"/>
      <c r="C241" s="180"/>
      <c r="D241" s="181"/>
      <c r="E241" s="181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78"/>
      <c r="B242" s="179"/>
      <c r="C242" s="180"/>
      <c r="D242" s="181"/>
      <c r="E242" s="181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78"/>
      <c r="B243" s="179"/>
      <c r="C243" s="180"/>
      <c r="D243" s="181"/>
      <c r="E243" s="181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78"/>
      <c r="B244" s="179"/>
      <c r="C244" s="180"/>
      <c r="D244" s="181"/>
      <c r="E244" s="181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78"/>
      <c r="B245" s="179"/>
      <c r="C245" s="180"/>
      <c r="D245" s="181"/>
      <c r="E245" s="181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78"/>
      <c r="B246" s="179"/>
      <c r="C246" s="180"/>
      <c r="D246" s="181"/>
      <c r="E246" s="181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78"/>
      <c r="B247" s="179"/>
      <c r="C247" s="180"/>
      <c r="D247" s="181"/>
      <c r="E247" s="181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78"/>
      <c r="B248" s="179"/>
      <c r="C248" s="180"/>
      <c r="D248" s="181"/>
      <c r="E248" s="181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78"/>
      <c r="B249" s="179"/>
      <c r="C249" s="180"/>
      <c r="D249" s="181"/>
      <c r="E249" s="181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78"/>
      <c r="B250" s="179"/>
      <c r="C250" s="180"/>
      <c r="D250" s="181"/>
      <c r="E250" s="181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78"/>
      <c r="B251" s="179"/>
      <c r="C251" s="180"/>
      <c r="D251" s="181"/>
      <c r="E251" s="181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78"/>
      <c r="B252" s="179"/>
      <c r="C252" s="180"/>
      <c r="D252" s="181"/>
      <c r="E252" s="181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78"/>
      <c r="B253" s="179"/>
      <c r="C253" s="180"/>
      <c r="D253" s="181"/>
      <c r="E253" s="181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78"/>
      <c r="B254" s="179"/>
      <c r="C254" s="180"/>
      <c r="D254" s="181"/>
      <c r="E254" s="181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78"/>
      <c r="B255" s="179"/>
      <c r="C255" s="180"/>
      <c r="D255" s="181"/>
      <c r="E255" s="181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78"/>
      <c r="B256" s="179"/>
      <c r="C256" s="180"/>
      <c r="D256" s="181"/>
      <c r="E256" s="181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78"/>
      <c r="B257" s="179"/>
      <c r="C257" s="180"/>
      <c r="D257" s="181"/>
      <c r="E257" s="181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78"/>
      <c r="B258" s="179"/>
      <c r="C258" s="180"/>
      <c r="D258" s="181"/>
      <c r="E258" s="181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78"/>
      <c r="B259" s="179"/>
      <c r="C259" s="180"/>
      <c r="D259" s="181"/>
      <c r="E259" s="181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78"/>
      <c r="B260" s="179"/>
      <c r="C260" s="180"/>
      <c r="D260" s="181"/>
      <c r="E260" s="181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78"/>
      <c r="B261" s="179"/>
      <c r="C261" s="180"/>
      <c r="D261" s="181"/>
      <c r="E261" s="181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78"/>
      <c r="B262" s="179"/>
      <c r="C262" s="180"/>
      <c r="D262" s="181"/>
      <c r="E262" s="181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78"/>
      <c r="B263" s="179"/>
      <c r="C263" s="180"/>
      <c r="D263" s="181"/>
      <c r="E263" s="181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78"/>
      <c r="B264" s="179"/>
      <c r="C264" s="180"/>
      <c r="D264" s="181"/>
      <c r="E264" s="181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78"/>
      <c r="B265" s="179"/>
      <c r="C265" s="180"/>
      <c r="D265" s="181"/>
      <c r="E265" s="181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78"/>
      <c r="B266" s="179"/>
      <c r="C266" s="180"/>
      <c r="D266" s="181"/>
      <c r="E266" s="181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78"/>
      <c r="B267" s="179"/>
      <c r="C267" s="180"/>
      <c r="D267" s="181"/>
      <c r="E267" s="181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78"/>
      <c r="B268" s="179"/>
      <c r="C268" s="180"/>
      <c r="D268" s="181"/>
      <c r="E268" s="181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78"/>
      <c r="B269" s="179"/>
      <c r="C269" s="180"/>
      <c r="D269" s="181"/>
      <c r="E269" s="181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78"/>
      <c r="B270" s="179"/>
      <c r="C270" s="180"/>
      <c r="D270" s="181"/>
      <c r="E270" s="181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78"/>
      <c r="B271" s="179"/>
      <c r="C271" s="180"/>
      <c r="D271" s="181"/>
      <c r="E271" s="181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78"/>
      <c r="B272" s="179"/>
      <c r="C272" s="180"/>
      <c r="D272" s="181"/>
      <c r="E272" s="181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78"/>
      <c r="B273" s="179"/>
      <c r="C273" s="180"/>
      <c r="D273" s="181"/>
      <c r="E273" s="181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78"/>
      <c r="B274" s="179"/>
      <c r="C274" s="180"/>
      <c r="D274" s="181"/>
      <c r="E274" s="181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78"/>
      <c r="B275" s="179"/>
      <c r="C275" s="180"/>
      <c r="D275" s="181"/>
      <c r="E275" s="181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78"/>
      <c r="B276" s="179"/>
      <c r="C276" s="180"/>
      <c r="D276" s="181"/>
      <c r="E276" s="181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78"/>
      <c r="B277" s="179"/>
      <c r="C277" s="180"/>
      <c r="D277" s="181"/>
      <c r="E277" s="181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78"/>
      <c r="B278" s="179"/>
      <c r="C278" s="180"/>
      <c r="D278" s="181"/>
      <c r="E278" s="181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78"/>
      <c r="B279" s="179"/>
      <c r="C279" s="180"/>
      <c r="D279" s="181"/>
      <c r="E279" s="181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78"/>
      <c r="B280" s="179"/>
      <c r="C280" s="180"/>
      <c r="D280" s="181"/>
      <c r="E280" s="181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78"/>
      <c r="B281" s="179"/>
      <c r="C281" s="180"/>
      <c r="D281" s="181"/>
      <c r="E281" s="181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78"/>
      <c r="B282" s="179"/>
      <c r="C282" s="180"/>
      <c r="D282" s="181"/>
      <c r="E282" s="181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78"/>
      <c r="B283" s="179"/>
      <c r="C283" s="180"/>
      <c r="D283" s="181"/>
      <c r="E283" s="181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78"/>
      <c r="B284" s="179"/>
      <c r="C284" s="180"/>
      <c r="D284" s="181"/>
      <c r="E284" s="181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78"/>
      <c r="B285" s="179"/>
      <c r="C285" s="180"/>
      <c r="D285" s="181"/>
      <c r="E285" s="181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78"/>
      <c r="B286" s="179"/>
      <c r="C286" s="180"/>
      <c r="D286" s="181"/>
      <c r="E286" s="181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78"/>
      <c r="B287" s="179"/>
      <c r="C287" s="180"/>
      <c r="D287" s="181"/>
      <c r="E287" s="181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78"/>
      <c r="B288" s="179"/>
      <c r="C288" s="180"/>
      <c r="D288" s="181"/>
      <c r="E288" s="181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78"/>
      <c r="B289" s="179"/>
      <c r="C289" s="180"/>
      <c r="D289" s="181"/>
      <c r="E289" s="181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78"/>
      <c r="B290" s="179"/>
      <c r="C290" s="180"/>
      <c r="D290" s="181"/>
      <c r="E290" s="181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78"/>
      <c r="B291" s="179"/>
      <c r="C291" s="180"/>
      <c r="D291" s="181"/>
      <c r="E291" s="181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78"/>
      <c r="B292" s="179"/>
      <c r="C292" s="180"/>
      <c r="D292" s="181"/>
      <c r="E292" s="181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78"/>
      <c r="B293" s="179"/>
      <c r="C293" s="180"/>
      <c r="D293" s="181"/>
      <c r="E293" s="181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78"/>
      <c r="B294" s="179"/>
      <c r="C294" s="180"/>
      <c r="D294" s="181"/>
      <c r="E294" s="181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78"/>
      <c r="B295" s="179"/>
      <c r="C295" s="180"/>
      <c r="D295" s="181"/>
      <c r="E295" s="181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78"/>
      <c r="B296" s="179"/>
      <c r="C296" s="180"/>
      <c r="D296" s="181"/>
      <c r="E296" s="181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78"/>
      <c r="B297" s="179"/>
      <c r="C297" s="180"/>
      <c r="D297" s="181"/>
      <c r="E297" s="181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78"/>
      <c r="B298" s="179"/>
      <c r="C298" s="180"/>
      <c r="D298" s="181"/>
      <c r="E298" s="181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78"/>
      <c r="B299" s="179"/>
      <c r="C299" s="180"/>
      <c r="D299" s="181"/>
      <c r="E299" s="181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78"/>
      <c r="B300" s="179"/>
      <c r="C300" s="180"/>
      <c r="D300" s="181"/>
      <c r="E300" s="181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78"/>
      <c r="B301" s="179"/>
      <c r="C301" s="180"/>
      <c r="D301" s="181"/>
      <c r="E301" s="181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78"/>
      <c r="B302" s="179"/>
      <c r="C302" s="180"/>
      <c r="D302" s="181"/>
      <c r="E302" s="181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78"/>
      <c r="B303" s="179"/>
      <c r="C303" s="180"/>
      <c r="D303" s="181"/>
      <c r="E303" s="181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78"/>
      <c r="B304" s="179"/>
      <c r="C304" s="180"/>
      <c r="D304" s="181"/>
      <c r="E304" s="181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78"/>
      <c r="B305" s="179"/>
      <c r="C305" s="180"/>
      <c r="D305" s="181"/>
      <c r="E305" s="181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78"/>
      <c r="B306" s="179"/>
      <c r="C306" s="180"/>
      <c r="D306" s="181"/>
      <c r="E306" s="181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78"/>
      <c r="B307" s="179"/>
      <c r="C307" s="180"/>
      <c r="D307" s="181"/>
      <c r="E307" s="181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78"/>
      <c r="B308" s="179"/>
      <c r="C308" s="180"/>
      <c r="D308" s="181"/>
      <c r="E308" s="181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78"/>
      <c r="B309" s="179"/>
      <c r="C309" s="180"/>
      <c r="D309" s="181"/>
      <c r="E309" s="181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78"/>
      <c r="B310" s="179"/>
      <c r="C310" s="180"/>
      <c r="D310" s="181"/>
      <c r="E310" s="181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78"/>
      <c r="B311" s="179"/>
      <c r="C311" s="180"/>
      <c r="D311" s="181"/>
      <c r="E311" s="181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78"/>
      <c r="B312" s="179"/>
      <c r="C312" s="180"/>
      <c r="D312" s="181"/>
      <c r="E312" s="181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78"/>
      <c r="B313" s="179"/>
      <c r="C313" s="180"/>
      <c r="D313" s="181"/>
      <c r="E313" s="181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78"/>
      <c r="B314" s="179"/>
      <c r="C314" s="180"/>
      <c r="D314" s="181"/>
      <c r="E314" s="181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78"/>
      <c r="B315" s="179"/>
      <c r="C315" s="180"/>
      <c r="D315" s="181"/>
      <c r="E315" s="181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78"/>
      <c r="B316" s="179"/>
      <c r="C316" s="180"/>
      <c r="D316" s="181"/>
      <c r="E316" s="181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78"/>
      <c r="B317" s="179"/>
      <c r="C317" s="180"/>
      <c r="D317" s="181"/>
      <c r="E317" s="181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78"/>
      <c r="B318" s="179"/>
      <c r="C318" s="180"/>
      <c r="D318" s="181"/>
      <c r="E318" s="181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78"/>
      <c r="B319" s="179"/>
      <c r="C319" s="180"/>
      <c r="D319" s="181"/>
      <c r="E319" s="181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78"/>
      <c r="B320" s="179"/>
      <c r="C320" s="180"/>
      <c r="D320" s="181"/>
      <c r="E320" s="181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78"/>
      <c r="B321" s="179"/>
      <c r="C321" s="180"/>
      <c r="D321" s="181"/>
      <c r="E321" s="181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78"/>
      <c r="B322" s="179"/>
      <c r="C322" s="180"/>
      <c r="D322" s="181"/>
      <c r="E322" s="181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78"/>
      <c r="B323" s="179"/>
      <c r="C323" s="180"/>
      <c r="D323" s="181"/>
      <c r="E323" s="181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78"/>
      <c r="B324" s="179"/>
      <c r="C324" s="180"/>
      <c r="D324" s="181"/>
      <c r="E324" s="181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78"/>
      <c r="B325" s="179"/>
      <c r="C325" s="180"/>
      <c r="D325" s="181"/>
      <c r="E325" s="181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78"/>
      <c r="B326" s="179"/>
      <c r="C326" s="180"/>
      <c r="D326" s="181"/>
      <c r="E326" s="181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78"/>
      <c r="B327" s="179"/>
      <c r="C327" s="180"/>
      <c r="D327" s="181"/>
      <c r="E327" s="181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78"/>
      <c r="B328" s="179"/>
      <c r="C328" s="180"/>
      <c r="D328" s="181"/>
      <c r="E328" s="181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78"/>
      <c r="B329" s="179"/>
      <c r="C329" s="180"/>
      <c r="D329" s="181"/>
      <c r="E329" s="181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78"/>
      <c r="B330" s="179"/>
      <c r="C330" s="180"/>
      <c r="D330" s="181"/>
      <c r="E330" s="181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78"/>
      <c r="B331" s="179"/>
      <c r="C331" s="180"/>
      <c r="D331" s="181"/>
      <c r="E331" s="181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78"/>
      <c r="B332" s="179"/>
      <c r="C332" s="180"/>
      <c r="D332" s="181"/>
      <c r="E332" s="181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78"/>
      <c r="B333" s="179"/>
      <c r="C333" s="180"/>
      <c r="D333" s="181"/>
      <c r="E333" s="181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78"/>
      <c r="B334" s="179"/>
      <c r="C334" s="180"/>
      <c r="D334" s="181"/>
      <c r="E334" s="181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78"/>
      <c r="B335" s="179"/>
      <c r="C335" s="180"/>
      <c r="D335" s="181"/>
      <c r="E335" s="181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78"/>
      <c r="B336" s="179"/>
      <c r="C336" s="180"/>
      <c r="D336" s="181"/>
      <c r="E336" s="181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78"/>
      <c r="B337" s="179"/>
      <c r="C337" s="180"/>
      <c r="D337" s="181"/>
      <c r="E337" s="181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78"/>
      <c r="B338" s="179"/>
      <c r="C338" s="180"/>
      <c r="D338" s="181"/>
      <c r="E338" s="181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78"/>
      <c r="B339" s="179"/>
      <c r="C339" s="180"/>
      <c r="D339" s="181"/>
      <c r="E339" s="181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78"/>
      <c r="B340" s="179"/>
      <c r="C340" s="180"/>
      <c r="D340" s="181"/>
      <c r="E340" s="181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78"/>
      <c r="B341" s="179"/>
      <c r="C341" s="180"/>
      <c r="D341" s="181"/>
      <c r="E341" s="181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78"/>
      <c r="B342" s="179"/>
      <c r="C342" s="180"/>
      <c r="D342" s="181"/>
      <c r="E342" s="181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78"/>
      <c r="B343" s="179"/>
      <c r="C343" s="180"/>
      <c r="D343" s="181"/>
      <c r="E343" s="181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78"/>
      <c r="B344" s="179"/>
      <c r="C344" s="180"/>
      <c r="D344" s="181"/>
      <c r="E344" s="181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78"/>
      <c r="B345" s="179"/>
      <c r="C345" s="180"/>
      <c r="D345" s="181"/>
      <c r="E345" s="181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78"/>
      <c r="B346" s="179"/>
      <c r="C346" s="180"/>
      <c r="D346" s="181"/>
      <c r="E346" s="181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78"/>
      <c r="B347" s="179"/>
      <c r="C347" s="180"/>
      <c r="D347" s="181"/>
      <c r="E347" s="181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78"/>
      <c r="B348" s="179"/>
      <c r="C348" s="180"/>
      <c r="D348" s="181"/>
      <c r="E348" s="181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78"/>
      <c r="B349" s="179"/>
      <c r="C349" s="180"/>
      <c r="D349" s="181"/>
      <c r="E349" s="181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78"/>
      <c r="B350" s="179"/>
      <c r="C350" s="180"/>
      <c r="D350" s="181"/>
      <c r="E350" s="181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78"/>
      <c r="B351" s="179"/>
      <c r="C351" s="180"/>
      <c r="D351" s="181"/>
      <c r="E351" s="181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78"/>
      <c r="B352" s="179"/>
      <c r="C352" s="180"/>
      <c r="D352" s="181"/>
      <c r="E352" s="181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78"/>
      <c r="B353" s="179"/>
      <c r="C353" s="180"/>
      <c r="D353" s="181"/>
      <c r="E353" s="181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78"/>
      <c r="B354" s="179"/>
      <c r="C354" s="180"/>
      <c r="D354" s="181"/>
      <c r="E354" s="181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78"/>
      <c r="B355" s="179"/>
      <c r="C355" s="180"/>
      <c r="D355" s="181"/>
      <c r="E355" s="181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78"/>
      <c r="B356" s="179"/>
      <c r="C356" s="180"/>
      <c r="D356" s="181"/>
      <c r="E356" s="181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78"/>
      <c r="B357" s="179"/>
      <c r="C357" s="180"/>
      <c r="D357" s="181"/>
      <c r="E357" s="181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78"/>
      <c r="B358" s="179"/>
      <c r="C358" s="180"/>
      <c r="D358" s="181"/>
      <c r="E358" s="181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78"/>
      <c r="B359" s="179"/>
      <c r="C359" s="180"/>
      <c r="D359" s="181"/>
      <c r="E359" s="181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78"/>
      <c r="B360" s="179"/>
      <c r="C360" s="180"/>
      <c r="D360" s="181"/>
      <c r="E360" s="181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78"/>
      <c r="B361" s="179"/>
      <c r="C361" s="180"/>
      <c r="D361" s="181"/>
      <c r="E361" s="181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78"/>
      <c r="B362" s="179"/>
      <c r="C362" s="180"/>
      <c r="D362" s="181"/>
      <c r="E362" s="181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78"/>
      <c r="B363" s="179"/>
      <c r="C363" s="180"/>
      <c r="D363" s="181"/>
      <c r="E363" s="181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78"/>
      <c r="B364" s="179"/>
      <c r="C364" s="180"/>
      <c r="D364" s="181"/>
      <c r="E364" s="181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78"/>
      <c r="B365" s="179"/>
      <c r="C365" s="180"/>
      <c r="D365" s="181"/>
      <c r="E365" s="181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78"/>
      <c r="B366" s="179"/>
      <c r="C366" s="180"/>
      <c r="D366" s="181"/>
      <c r="E366" s="181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78"/>
      <c r="B367" s="179"/>
      <c r="C367" s="180"/>
      <c r="D367" s="181"/>
      <c r="E367" s="181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78"/>
      <c r="B368" s="179"/>
      <c r="C368" s="180"/>
      <c r="D368" s="181"/>
      <c r="E368" s="181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78"/>
      <c r="B369" s="179"/>
      <c r="C369" s="180"/>
      <c r="D369" s="181"/>
      <c r="E369" s="181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78"/>
      <c r="B370" s="179"/>
      <c r="C370" s="180"/>
      <c r="D370" s="181"/>
      <c r="E370" s="181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78"/>
      <c r="B371" s="179"/>
      <c r="C371" s="180"/>
      <c r="D371" s="181"/>
      <c r="E371" s="181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78"/>
      <c r="B372" s="179"/>
      <c r="C372" s="180"/>
      <c r="D372" s="181"/>
      <c r="E372" s="181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78"/>
      <c r="B373" s="179"/>
      <c r="C373" s="180"/>
      <c r="D373" s="181"/>
      <c r="E373" s="181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78"/>
      <c r="B374" s="179"/>
      <c r="C374" s="180"/>
      <c r="D374" s="181"/>
      <c r="E374" s="181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78"/>
      <c r="B375" s="179"/>
      <c r="C375" s="180"/>
      <c r="D375" s="181"/>
      <c r="E375" s="181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78"/>
      <c r="B376" s="179"/>
      <c r="C376" s="180"/>
      <c r="D376" s="181"/>
      <c r="E376" s="181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78"/>
      <c r="B377" s="179"/>
      <c r="C377" s="180"/>
      <c r="D377" s="181"/>
      <c r="E377" s="181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78"/>
      <c r="B378" s="179"/>
      <c r="C378" s="180"/>
      <c r="D378" s="181"/>
      <c r="E378" s="181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78"/>
      <c r="B379" s="179"/>
      <c r="C379" s="180"/>
      <c r="D379" s="181"/>
      <c r="E379" s="181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78"/>
      <c r="B380" s="179"/>
      <c r="C380" s="180"/>
      <c r="D380" s="181"/>
      <c r="E380" s="181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78"/>
      <c r="B381" s="179"/>
      <c r="C381" s="180"/>
      <c r="D381" s="181"/>
      <c r="E381" s="181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78"/>
      <c r="B382" s="179"/>
      <c r="C382" s="180"/>
      <c r="D382" s="181"/>
      <c r="E382" s="181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78"/>
      <c r="B383" s="179"/>
      <c r="C383" s="180"/>
      <c r="D383" s="181"/>
      <c r="E383" s="181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78"/>
      <c r="B384" s="179"/>
      <c r="C384" s="180"/>
      <c r="D384" s="181"/>
      <c r="E384" s="181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78"/>
      <c r="B385" s="179"/>
      <c r="C385" s="180"/>
      <c r="D385" s="181"/>
      <c r="E385" s="181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78"/>
      <c r="B386" s="179"/>
      <c r="C386" s="180"/>
      <c r="D386" s="181"/>
      <c r="E386" s="181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78"/>
      <c r="B387" s="179"/>
      <c r="C387" s="180"/>
      <c r="D387" s="181"/>
      <c r="E387" s="181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78"/>
      <c r="B388" s="179"/>
      <c r="C388" s="180"/>
      <c r="D388" s="181"/>
      <c r="E388" s="181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78"/>
      <c r="B389" s="179"/>
      <c r="C389" s="180"/>
      <c r="D389" s="181"/>
      <c r="E389" s="181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78"/>
      <c r="B390" s="179"/>
      <c r="C390" s="180"/>
      <c r="D390" s="181"/>
      <c r="E390" s="181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78"/>
      <c r="B391" s="179"/>
      <c r="C391" s="180"/>
      <c r="D391" s="181"/>
      <c r="E391" s="181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78"/>
      <c r="B392" s="179"/>
      <c r="C392" s="180"/>
      <c r="D392" s="181"/>
      <c r="E392" s="181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78"/>
      <c r="B393" s="179"/>
      <c r="C393" s="180"/>
      <c r="D393" s="181"/>
      <c r="E393" s="181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78"/>
      <c r="B394" s="179"/>
      <c r="C394" s="180"/>
      <c r="D394" s="181"/>
      <c r="E394" s="181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78"/>
      <c r="B395" s="179"/>
      <c r="C395" s="180"/>
      <c r="D395" s="181"/>
      <c r="E395" s="181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78"/>
      <c r="B396" s="179"/>
      <c r="C396" s="180"/>
      <c r="D396" s="181"/>
      <c r="E396" s="181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78"/>
      <c r="B397" s="179"/>
      <c r="C397" s="180"/>
      <c r="D397" s="181"/>
      <c r="E397" s="181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78"/>
      <c r="B398" s="179"/>
      <c r="C398" s="180"/>
      <c r="D398" s="181"/>
      <c r="E398" s="181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78"/>
      <c r="B399" s="179"/>
      <c r="C399" s="180"/>
      <c r="D399" s="181"/>
      <c r="E399" s="181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78"/>
      <c r="B400" s="179"/>
      <c r="C400" s="180"/>
      <c r="D400" s="181"/>
      <c r="E400" s="181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78"/>
      <c r="B401" s="179"/>
      <c r="C401" s="180"/>
      <c r="D401" s="181"/>
      <c r="E401" s="181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78"/>
      <c r="B402" s="179"/>
      <c r="C402" s="180"/>
      <c r="D402" s="181"/>
      <c r="E402" s="181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78"/>
      <c r="B403" s="179"/>
      <c r="C403" s="180"/>
      <c r="D403" s="181"/>
      <c r="E403" s="181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78"/>
      <c r="B404" s="179"/>
      <c r="C404" s="180"/>
      <c r="D404" s="181"/>
      <c r="E404" s="181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78"/>
      <c r="B405" s="179"/>
      <c r="C405" s="180"/>
      <c r="D405" s="181"/>
      <c r="E405" s="181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78"/>
      <c r="B406" s="179"/>
      <c r="C406" s="180"/>
      <c r="D406" s="181"/>
      <c r="E406" s="181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78"/>
      <c r="B407" s="179"/>
      <c r="C407" s="180"/>
      <c r="D407" s="181"/>
      <c r="E407" s="181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78"/>
      <c r="B408" s="179"/>
      <c r="C408" s="180"/>
      <c r="D408" s="181"/>
      <c r="E408" s="181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78"/>
      <c r="B409" s="179"/>
      <c r="C409" s="180"/>
      <c r="D409" s="181"/>
      <c r="E409" s="181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78"/>
      <c r="B410" s="179"/>
      <c r="C410" s="180"/>
      <c r="D410" s="181"/>
      <c r="E410" s="181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78"/>
      <c r="B411" s="179"/>
      <c r="C411" s="180"/>
      <c r="D411" s="181"/>
      <c r="E411" s="181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78"/>
      <c r="B412" s="179"/>
      <c r="C412" s="180"/>
      <c r="D412" s="181"/>
      <c r="E412" s="181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78"/>
      <c r="B413" s="179"/>
      <c r="C413" s="180"/>
      <c r="D413" s="181"/>
      <c r="E413" s="181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78"/>
      <c r="B414" s="179"/>
      <c r="C414" s="180"/>
      <c r="D414" s="181"/>
      <c r="E414" s="181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78"/>
      <c r="B415" s="179"/>
      <c r="C415" s="180"/>
      <c r="D415" s="181"/>
      <c r="E415" s="181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78"/>
      <c r="B416" s="179"/>
      <c r="C416" s="180"/>
      <c r="D416" s="181"/>
      <c r="E416" s="181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78"/>
      <c r="B417" s="179"/>
      <c r="C417" s="180"/>
      <c r="D417" s="181"/>
      <c r="E417" s="181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78"/>
      <c r="B418" s="179"/>
      <c r="C418" s="180"/>
      <c r="D418" s="181"/>
      <c r="E418" s="181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78"/>
      <c r="B419" s="179"/>
      <c r="C419" s="180"/>
      <c r="D419" s="181"/>
      <c r="E419" s="181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78"/>
      <c r="B420" s="179"/>
      <c r="C420" s="180"/>
      <c r="D420" s="181"/>
      <c r="E420" s="181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78"/>
      <c r="B421" s="179"/>
      <c r="C421" s="180"/>
      <c r="D421" s="181"/>
      <c r="E421" s="181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78"/>
      <c r="B422" s="179"/>
      <c r="C422" s="180"/>
      <c r="D422" s="181"/>
      <c r="E422" s="181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78"/>
      <c r="B423" s="179"/>
      <c r="C423" s="180"/>
      <c r="D423" s="181"/>
      <c r="E423" s="181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78"/>
      <c r="B424" s="179"/>
      <c r="C424" s="180"/>
      <c r="D424" s="181"/>
      <c r="E424" s="181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78"/>
      <c r="B425" s="179"/>
      <c r="C425" s="180"/>
      <c r="D425" s="181"/>
      <c r="E425" s="181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78"/>
      <c r="B426" s="179"/>
      <c r="C426" s="180"/>
      <c r="D426" s="181"/>
      <c r="E426" s="181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78"/>
      <c r="B427" s="179"/>
      <c r="C427" s="180"/>
      <c r="D427" s="181"/>
      <c r="E427" s="181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78"/>
      <c r="B428" s="179"/>
      <c r="C428" s="180"/>
      <c r="D428" s="181"/>
      <c r="E428" s="181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78"/>
      <c r="B429" s="179"/>
      <c r="C429" s="180"/>
      <c r="D429" s="181"/>
      <c r="E429" s="181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78"/>
      <c r="B430" s="179"/>
      <c r="C430" s="180"/>
      <c r="D430" s="181"/>
      <c r="E430" s="181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78"/>
      <c r="B431" s="179"/>
      <c r="C431" s="180"/>
      <c r="D431" s="181"/>
      <c r="E431" s="181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78"/>
      <c r="B432" s="179"/>
      <c r="C432" s="180"/>
      <c r="D432" s="181"/>
      <c r="E432" s="181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78"/>
      <c r="B433" s="179"/>
      <c r="C433" s="180"/>
      <c r="D433" s="181"/>
      <c r="E433" s="181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78"/>
      <c r="B434" s="179"/>
      <c r="C434" s="180"/>
      <c r="D434" s="181"/>
      <c r="E434" s="181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78"/>
      <c r="B435" s="179"/>
      <c r="C435" s="180"/>
      <c r="D435" s="181"/>
      <c r="E435" s="181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78"/>
      <c r="B436" s="179"/>
      <c r="C436" s="180"/>
      <c r="D436" s="181"/>
      <c r="E436" s="181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78"/>
      <c r="B437" s="179"/>
      <c r="C437" s="180"/>
      <c r="D437" s="181"/>
      <c r="E437" s="181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78"/>
      <c r="B438" s="179"/>
      <c r="C438" s="180"/>
      <c r="D438" s="181"/>
      <c r="E438" s="181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78"/>
      <c r="B439" s="179"/>
      <c r="C439" s="180"/>
      <c r="D439" s="181"/>
      <c r="E439" s="181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78"/>
      <c r="B440" s="179"/>
      <c r="C440" s="180"/>
      <c r="D440" s="181"/>
      <c r="E440" s="181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78"/>
      <c r="B441" s="179"/>
      <c r="C441" s="180"/>
      <c r="D441" s="181"/>
      <c r="E441" s="181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78"/>
      <c r="B442" s="179"/>
      <c r="C442" s="180"/>
      <c r="D442" s="181"/>
      <c r="E442" s="181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78"/>
      <c r="B443" s="179"/>
      <c r="C443" s="180"/>
      <c r="D443" s="181"/>
      <c r="E443" s="181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78"/>
      <c r="B444" s="179"/>
      <c r="C444" s="180"/>
      <c r="D444" s="181"/>
      <c r="E444" s="181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78"/>
      <c r="B445" s="179"/>
      <c r="C445" s="180"/>
      <c r="D445" s="181"/>
      <c r="E445" s="181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78"/>
      <c r="B446" s="179"/>
      <c r="C446" s="180"/>
      <c r="D446" s="181"/>
      <c r="E446" s="181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78"/>
      <c r="B447" s="179"/>
      <c r="C447" s="180"/>
      <c r="D447" s="181"/>
      <c r="E447" s="181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78"/>
      <c r="B448" s="179"/>
      <c r="C448" s="180"/>
      <c r="D448" s="181"/>
      <c r="E448" s="181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78"/>
      <c r="B449" s="179"/>
      <c r="C449" s="180"/>
      <c r="D449" s="181"/>
      <c r="E449" s="181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78"/>
      <c r="B450" s="179"/>
      <c r="C450" s="180"/>
      <c r="D450" s="181"/>
      <c r="E450" s="181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78"/>
      <c r="B451" s="179"/>
      <c r="C451" s="180"/>
      <c r="D451" s="181"/>
      <c r="E451" s="181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78"/>
      <c r="B452" s="179"/>
      <c r="C452" s="180"/>
      <c r="D452" s="181"/>
      <c r="E452" s="181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78"/>
      <c r="B453" s="179"/>
      <c r="C453" s="180"/>
      <c r="D453" s="181"/>
      <c r="E453" s="181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78"/>
      <c r="B454" s="179"/>
      <c r="C454" s="180"/>
      <c r="D454" s="181"/>
      <c r="E454" s="181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78"/>
      <c r="B455" s="179"/>
      <c r="C455" s="180"/>
      <c r="D455" s="181"/>
      <c r="E455" s="181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78"/>
      <c r="B456" s="179"/>
      <c r="C456" s="180"/>
      <c r="D456" s="181"/>
      <c r="E456" s="181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78"/>
      <c r="B457" s="179"/>
      <c r="C457" s="180"/>
      <c r="D457" s="181"/>
      <c r="E457" s="181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78"/>
      <c r="B458" s="179"/>
      <c r="C458" s="180"/>
      <c r="D458" s="181"/>
      <c r="E458" s="181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78"/>
      <c r="B459" s="179"/>
      <c r="C459" s="180"/>
      <c r="D459" s="181"/>
      <c r="E459" s="181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78"/>
      <c r="B460" s="179"/>
      <c r="C460" s="180"/>
      <c r="D460" s="181"/>
      <c r="E460" s="181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78"/>
      <c r="B461" s="179"/>
      <c r="C461" s="180"/>
      <c r="D461" s="181"/>
      <c r="E461" s="181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78"/>
      <c r="B462" s="179"/>
      <c r="C462" s="180"/>
      <c r="D462" s="181"/>
      <c r="E462" s="181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78"/>
      <c r="B463" s="179"/>
      <c r="C463" s="180"/>
      <c r="D463" s="181"/>
      <c r="E463" s="181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78"/>
      <c r="B464" s="179"/>
      <c r="C464" s="180"/>
      <c r="D464" s="181"/>
      <c r="E464" s="181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78"/>
      <c r="B465" s="179"/>
      <c r="C465" s="180"/>
      <c r="D465" s="181"/>
      <c r="E465" s="181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78"/>
      <c r="B466" s="179"/>
      <c r="C466" s="180"/>
      <c r="D466" s="181"/>
      <c r="E466" s="181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78"/>
      <c r="B467" s="179"/>
      <c r="C467" s="180"/>
      <c r="D467" s="181"/>
      <c r="E467" s="181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78"/>
      <c r="B468" s="179"/>
      <c r="C468" s="180"/>
      <c r="D468" s="181"/>
      <c r="E468" s="181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78"/>
      <c r="B469" s="179"/>
      <c r="C469" s="180"/>
      <c r="D469" s="181"/>
      <c r="E469" s="181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78"/>
      <c r="B470" s="179"/>
      <c r="C470" s="180"/>
      <c r="D470" s="181"/>
      <c r="E470" s="181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78"/>
      <c r="B471" s="179"/>
      <c r="C471" s="180"/>
      <c r="D471" s="181"/>
      <c r="E471" s="181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78"/>
      <c r="B472" s="179"/>
      <c r="C472" s="180"/>
      <c r="D472" s="181"/>
      <c r="E472" s="181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78"/>
      <c r="B473" s="179"/>
      <c r="C473" s="180"/>
      <c r="D473" s="181"/>
      <c r="E473" s="181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78"/>
      <c r="B474" s="179"/>
      <c r="C474" s="180"/>
      <c r="D474" s="181"/>
      <c r="E474" s="181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78"/>
      <c r="B475" s="179"/>
      <c r="C475" s="180"/>
      <c r="D475" s="181"/>
      <c r="E475" s="181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78"/>
      <c r="B476" s="179"/>
      <c r="C476" s="180"/>
      <c r="D476" s="181"/>
      <c r="E476" s="181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78"/>
      <c r="B477" s="179"/>
      <c r="C477" s="180"/>
      <c r="D477" s="181"/>
      <c r="E477" s="181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78"/>
      <c r="B478" s="179"/>
      <c r="C478" s="180"/>
      <c r="D478" s="181"/>
      <c r="E478" s="181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78"/>
      <c r="B479" s="179"/>
      <c r="C479" s="180"/>
      <c r="D479" s="181"/>
      <c r="E479" s="181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78"/>
      <c r="B480" s="179"/>
      <c r="C480" s="180"/>
      <c r="D480" s="181"/>
      <c r="E480" s="181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78"/>
      <c r="B481" s="179"/>
      <c r="C481" s="180"/>
      <c r="D481" s="181"/>
      <c r="E481" s="181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78"/>
      <c r="B482" s="179"/>
      <c r="C482" s="180"/>
      <c r="D482" s="181"/>
      <c r="E482" s="181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78"/>
      <c r="B483" s="179"/>
      <c r="C483" s="180"/>
      <c r="D483" s="181"/>
      <c r="E483" s="181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78"/>
      <c r="B484" s="179"/>
      <c r="C484" s="180"/>
      <c r="D484" s="181"/>
      <c r="E484" s="181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78"/>
      <c r="B485" s="179"/>
      <c r="C485" s="180"/>
      <c r="D485" s="181"/>
      <c r="E485" s="181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78"/>
      <c r="B486" s="179"/>
      <c r="C486" s="180"/>
      <c r="D486" s="181"/>
      <c r="E486" s="181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78"/>
      <c r="B487" s="179"/>
      <c r="C487" s="180"/>
      <c r="D487" s="181"/>
      <c r="E487" s="181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78"/>
      <c r="B488" s="179"/>
      <c r="C488" s="180"/>
      <c r="D488" s="181"/>
      <c r="E488" s="181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78"/>
      <c r="B489" s="179"/>
      <c r="C489" s="180"/>
      <c r="D489" s="181"/>
      <c r="E489" s="181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78"/>
      <c r="B490" s="179"/>
      <c r="C490" s="180"/>
      <c r="D490" s="181"/>
      <c r="E490" s="181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78"/>
      <c r="B491" s="179"/>
      <c r="C491" s="180"/>
      <c r="D491" s="181"/>
      <c r="E491" s="181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78"/>
      <c r="B492" s="179"/>
      <c r="C492" s="180"/>
      <c r="D492" s="181"/>
      <c r="E492" s="181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78"/>
      <c r="B493" s="179"/>
      <c r="C493" s="180"/>
      <c r="D493" s="181"/>
      <c r="E493" s="181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78"/>
      <c r="B494" s="179"/>
      <c r="C494" s="180"/>
      <c r="D494" s="181"/>
      <c r="E494" s="181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78"/>
      <c r="B495" s="179"/>
      <c r="C495" s="180"/>
      <c r="D495" s="181"/>
      <c r="E495" s="181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78"/>
      <c r="B496" s="179"/>
      <c r="C496" s="180"/>
      <c r="D496" s="181"/>
      <c r="E496" s="181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78"/>
      <c r="B497" s="179"/>
      <c r="C497" s="180"/>
      <c r="D497" s="181"/>
      <c r="E497" s="181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78"/>
      <c r="B498" s="179"/>
      <c r="C498" s="180"/>
      <c r="D498" s="181"/>
      <c r="E498" s="181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78"/>
      <c r="B499" s="179"/>
      <c r="C499" s="180"/>
      <c r="D499" s="181"/>
      <c r="E499" s="181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78"/>
      <c r="B500" s="179"/>
      <c r="C500" s="180"/>
      <c r="D500" s="181"/>
      <c r="E500" s="181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78"/>
      <c r="B501" s="179"/>
      <c r="C501" s="180"/>
      <c r="D501" s="181"/>
      <c r="E501" s="181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78"/>
      <c r="B502" s="179"/>
      <c r="C502" s="180"/>
      <c r="D502" s="181"/>
      <c r="E502" s="181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78"/>
      <c r="B503" s="179"/>
      <c r="C503" s="180"/>
      <c r="D503" s="181"/>
      <c r="E503" s="181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78"/>
      <c r="B504" s="179"/>
      <c r="C504" s="180"/>
      <c r="D504" s="181"/>
      <c r="E504" s="181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78"/>
      <c r="B505" s="179"/>
      <c r="C505" s="180"/>
      <c r="D505" s="181"/>
      <c r="E505" s="181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78"/>
      <c r="B506" s="179"/>
      <c r="C506" s="180"/>
      <c r="D506" s="181"/>
      <c r="E506" s="181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78"/>
      <c r="B507" s="179"/>
      <c r="C507" s="180"/>
      <c r="D507" s="181"/>
      <c r="E507" s="181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78"/>
      <c r="B508" s="179"/>
      <c r="C508" s="180"/>
      <c r="D508" s="181"/>
      <c r="E508" s="181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78"/>
      <c r="B509" s="179"/>
      <c r="C509" s="180"/>
      <c r="D509" s="181"/>
      <c r="E509" s="181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78"/>
      <c r="B510" s="179"/>
      <c r="C510" s="180"/>
      <c r="D510" s="181"/>
      <c r="E510" s="181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78"/>
      <c r="B511" s="179"/>
      <c r="C511" s="180"/>
      <c r="D511" s="181"/>
      <c r="E511" s="181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78"/>
      <c r="B512" s="179"/>
      <c r="C512" s="180"/>
      <c r="D512" s="181"/>
      <c r="E512" s="181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78"/>
      <c r="B513" s="179"/>
      <c r="C513" s="180"/>
      <c r="D513" s="181"/>
      <c r="E513" s="181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78"/>
      <c r="B514" s="179"/>
      <c r="C514" s="180"/>
      <c r="D514" s="181"/>
      <c r="E514" s="181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78"/>
      <c r="B515" s="179"/>
      <c r="C515" s="180"/>
      <c r="D515" s="181"/>
      <c r="E515" s="181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78"/>
      <c r="B516" s="179"/>
      <c r="C516" s="180"/>
      <c r="D516" s="181"/>
      <c r="E516" s="181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78"/>
      <c r="B517" s="179"/>
      <c r="C517" s="180"/>
      <c r="D517" s="181"/>
      <c r="E517" s="181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78"/>
      <c r="B518" s="179"/>
      <c r="C518" s="180"/>
      <c r="D518" s="181"/>
      <c r="E518" s="181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78"/>
      <c r="B519" s="179"/>
      <c r="C519" s="180"/>
      <c r="D519" s="181"/>
      <c r="E519" s="181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78"/>
      <c r="B520" s="179"/>
      <c r="C520" s="180"/>
      <c r="D520" s="181"/>
      <c r="E520" s="181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78"/>
      <c r="B521" s="179"/>
      <c r="C521" s="180"/>
      <c r="D521" s="181"/>
      <c r="E521" s="181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78"/>
      <c r="B522" s="179"/>
      <c r="C522" s="180"/>
      <c r="D522" s="181"/>
      <c r="E522" s="181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78"/>
      <c r="B523" s="179"/>
      <c r="C523" s="180"/>
      <c r="D523" s="181"/>
      <c r="E523" s="181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78"/>
      <c r="B524" s="179"/>
      <c r="C524" s="180"/>
      <c r="D524" s="181"/>
      <c r="E524" s="181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78"/>
      <c r="B525" s="179"/>
      <c r="C525" s="180"/>
      <c r="D525" s="181"/>
      <c r="E525" s="181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78"/>
      <c r="B526" s="179"/>
      <c r="C526" s="180"/>
      <c r="D526" s="181"/>
      <c r="E526" s="181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78"/>
      <c r="B527" s="179"/>
      <c r="C527" s="180"/>
      <c r="D527" s="181"/>
      <c r="E527" s="181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78"/>
      <c r="B528" s="179"/>
      <c r="C528" s="180"/>
      <c r="D528" s="181"/>
      <c r="E528" s="181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78"/>
      <c r="B529" s="179"/>
      <c r="C529" s="180"/>
      <c r="D529" s="181"/>
      <c r="E529" s="181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78"/>
      <c r="B530" s="179"/>
      <c r="C530" s="180"/>
      <c r="D530" s="181"/>
      <c r="E530" s="181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78"/>
      <c r="B531" s="179"/>
      <c r="C531" s="180"/>
      <c r="D531" s="181"/>
      <c r="E531" s="181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78"/>
      <c r="B532" s="179"/>
      <c r="C532" s="180"/>
      <c r="D532" s="181"/>
      <c r="E532" s="181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78"/>
      <c r="B533" s="179"/>
      <c r="C533" s="180"/>
      <c r="D533" s="181"/>
      <c r="E533" s="181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78"/>
      <c r="B534" s="179"/>
      <c r="C534" s="180"/>
      <c r="D534" s="181"/>
      <c r="E534" s="181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78"/>
      <c r="B535" s="179"/>
      <c r="C535" s="180"/>
      <c r="D535" s="181"/>
      <c r="E535" s="181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78"/>
      <c r="B536" s="179"/>
      <c r="C536" s="180"/>
      <c r="D536" s="181"/>
      <c r="E536" s="181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78"/>
      <c r="B537" s="179"/>
      <c r="C537" s="180"/>
      <c r="D537" s="181"/>
      <c r="E537" s="181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78"/>
      <c r="B538" s="179"/>
      <c r="C538" s="180"/>
      <c r="D538" s="181"/>
      <c r="E538" s="181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78"/>
      <c r="B539" s="179"/>
      <c r="C539" s="180"/>
      <c r="D539" s="181"/>
      <c r="E539" s="181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78"/>
      <c r="B540" s="179"/>
      <c r="C540" s="180"/>
      <c r="D540" s="181"/>
      <c r="E540" s="181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78"/>
      <c r="B541" s="179"/>
      <c r="C541" s="180"/>
      <c r="D541" s="181"/>
      <c r="E541" s="181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78"/>
      <c r="B542" s="179"/>
      <c r="C542" s="180"/>
      <c r="D542" s="181"/>
      <c r="E542" s="181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78"/>
      <c r="B543" s="179"/>
      <c r="C543" s="180"/>
      <c r="D543" s="181"/>
      <c r="E543" s="181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78"/>
      <c r="B544" s="179"/>
      <c r="C544" s="180"/>
      <c r="D544" s="181"/>
      <c r="E544" s="181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78"/>
      <c r="B545" s="179"/>
      <c r="C545" s="180"/>
      <c r="D545" s="181"/>
      <c r="E545" s="181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78"/>
      <c r="B546" s="179"/>
      <c r="C546" s="180"/>
      <c r="D546" s="181"/>
      <c r="E546" s="181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78"/>
      <c r="B547" s="179"/>
      <c r="C547" s="180"/>
      <c r="D547" s="181"/>
      <c r="E547" s="181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78"/>
      <c r="B548" s="179"/>
      <c r="C548" s="180"/>
      <c r="D548" s="181"/>
      <c r="E548" s="181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78"/>
      <c r="B549" s="179"/>
      <c r="C549" s="180"/>
      <c r="D549" s="181"/>
      <c r="E549" s="181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78"/>
      <c r="B550" s="179"/>
      <c r="C550" s="180"/>
      <c r="D550" s="181"/>
      <c r="E550" s="181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78"/>
      <c r="B551" s="179"/>
      <c r="C551" s="180"/>
      <c r="D551" s="181"/>
      <c r="E551" s="181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78"/>
      <c r="B552" s="179"/>
      <c r="C552" s="180"/>
      <c r="D552" s="181"/>
      <c r="E552" s="181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78"/>
      <c r="B553" s="179"/>
      <c r="C553" s="180"/>
      <c r="D553" s="181"/>
      <c r="E553" s="181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78"/>
      <c r="B554" s="179"/>
      <c r="C554" s="180"/>
      <c r="D554" s="181"/>
      <c r="E554" s="181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78"/>
      <c r="B555" s="179"/>
      <c r="C555" s="180"/>
      <c r="D555" s="181"/>
      <c r="E555" s="181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78"/>
      <c r="B556" s="179"/>
      <c r="C556" s="180"/>
      <c r="D556" s="181"/>
      <c r="E556" s="181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78"/>
      <c r="B557" s="179"/>
      <c r="C557" s="180"/>
      <c r="D557" s="181"/>
      <c r="E557" s="181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78"/>
      <c r="B558" s="179"/>
      <c r="C558" s="180"/>
      <c r="D558" s="181"/>
      <c r="E558" s="181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78"/>
      <c r="B559" s="179"/>
      <c r="C559" s="180"/>
      <c r="D559" s="181"/>
      <c r="E559" s="181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78"/>
      <c r="B560" s="179"/>
      <c r="C560" s="180"/>
      <c r="D560" s="181"/>
      <c r="E560" s="181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78"/>
      <c r="B561" s="179"/>
      <c r="C561" s="180"/>
      <c r="D561" s="181"/>
      <c r="E561" s="181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78"/>
      <c r="B562" s="179"/>
      <c r="C562" s="180"/>
      <c r="D562" s="181"/>
      <c r="E562" s="181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78"/>
      <c r="B563" s="179"/>
      <c r="C563" s="180"/>
      <c r="D563" s="181"/>
      <c r="E563" s="181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78"/>
      <c r="B564" s="179"/>
      <c r="C564" s="180"/>
      <c r="D564" s="181"/>
      <c r="E564" s="181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78"/>
      <c r="B565" s="179"/>
      <c r="C565" s="180"/>
      <c r="D565" s="181"/>
      <c r="E565" s="181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78"/>
      <c r="B566" s="179"/>
      <c r="C566" s="180"/>
      <c r="D566" s="181"/>
      <c r="E566" s="181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78"/>
      <c r="B567" s="179"/>
      <c r="C567" s="180"/>
      <c r="D567" s="181"/>
      <c r="E567" s="181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78"/>
      <c r="B568" s="179"/>
      <c r="C568" s="180"/>
      <c r="D568" s="181"/>
      <c r="E568" s="181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78"/>
      <c r="B569" s="179"/>
      <c r="C569" s="180"/>
      <c r="D569" s="181"/>
      <c r="E569" s="181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78"/>
      <c r="B570" s="179"/>
      <c r="C570" s="180"/>
      <c r="D570" s="181"/>
      <c r="E570" s="181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78"/>
      <c r="B571" s="179"/>
      <c r="C571" s="180"/>
      <c r="D571" s="181"/>
      <c r="E571" s="181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78"/>
      <c r="B572" s="179"/>
      <c r="C572" s="180"/>
      <c r="D572" s="181"/>
      <c r="E572" s="181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78"/>
      <c r="B573" s="179"/>
      <c r="C573" s="180"/>
      <c r="D573" s="181"/>
      <c r="E573" s="181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78"/>
      <c r="B574" s="179"/>
      <c r="C574" s="180"/>
      <c r="D574" s="181"/>
      <c r="E574" s="181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78"/>
      <c r="B575" s="179"/>
      <c r="C575" s="180"/>
      <c r="D575" s="181"/>
      <c r="E575" s="181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78"/>
      <c r="B576" s="179"/>
      <c r="C576" s="180"/>
      <c r="D576" s="181"/>
      <c r="E576" s="181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78"/>
      <c r="B577" s="179"/>
      <c r="C577" s="180"/>
      <c r="D577" s="181"/>
      <c r="E577" s="181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78"/>
      <c r="B578" s="179"/>
      <c r="C578" s="180"/>
      <c r="D578" s="181"/>
      <c r="E578" s="181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78"/>
      <c r="B579" s="179"/>
      <c r="C579" s="180"/>
      <c r="D579" s="181"/>
      <c r="E579" s="181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78"/>
      <c r="B580" s="179"/>
      <c r="C580" s="180"/>
      <c r="D580" s="181"/>
      <c r="E580" s="181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78"/>
      <c r="B581" s="179"/>
      <c r="C581" s="180"/>
      <c r="D581" s="181"/>
      <c r="E581" s="181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78"/>
      <c r="B582" s="179"/>
      <c r="C582" s="180"/>
      <c r="D582" s="181"/>
      <c r="E582" s="181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78"/>
      <c r="B583" s="179"/>
      <c r="C583" s="180"/>
      <c r="D583" s="181"/>
      <c r="E583" s="181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78"/>
      <c r="B584" s="179"/>
      <c r="C584" s="180"/>
      <c r="D584" s="181"/>
      <c r="E584" s="181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78"/>
      <c r="B585" s="179"/>
      <c r="C585" s="180"/>
      <c r="D585" s="181"/>
      <c r="E585" s="181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78"/>
      <c r="B586" s="179"/>
      <c r="C586" s="180"/>
      <c r="D586" s="181"/>
      <c r="E586" s="181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78"/>
      <c r="B587" s="179"/>
      <c r="C587" s="180"/>
      <c r="D587" s="181"/>
      <c r="E587" s="181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78"/>
      <c r="B588" s="179"/>
      <c r="C588" s="180"/>
      <c r="D588" s="181"/>
      <c r="E588" s="181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78"/>
      <c r="B589" s="179"/>
      <c r="C589" s="180"/>
      <c r="D589" s="181"/>
      <c r="E589" s="181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78"/>
      <c r="B590" s="179"/>
      <c r="C590" s="180"/>
      <c r="D590" s="181"/>
      <c r="E590" s="181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78"/>
      <c r="B591" s="179"/>
      <c r="C591" s="180"/>
      <c r="D591" s="181"/>
      <c r="E591" s="181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78"/>
      <c r="B592" s="179"/>
      <c r="C592" s="180"/>
      <c r="D592" s="181"/>
      <c r="E592" s="181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78"/>
      <c r="B593" s="179"/>
      <c r="C593" s="180"/>
      <c r="D593" s="181"/>
      <c r="E593" s="181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78"/>
      <c r="B594" s="179"/>
      <c r="C594" s="180"/>
      <c r="D594" s="181"/>
      <c r="E594" s="181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78"/>
      <c r="B595" s="179"/>
      <c r="C595" s="180"/>
      <c r="D595" s="181"/>
      <c r="E595" s="181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78"/>
      <c r="B596" s="179"/>
      <c r="C596" s="180"/>
      <c r="D596" s="181"/>
      <c r="E596" s="181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78"/>
      <c r="B597" s="179"/>
      <c r="C597" s="180"/>
      <c r="D597" s="181"/>
      <c r="E597" s="181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78"/>
      <c r="B598" s="179"/>
      <c r="C598" s="180"/>
      <c r="D598" s="181"/>
      <c r="E598" s="181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78"/>
      <c r="B599" s="179"/>
      <c r="C599" s="180"/>
      <c r="D599" s="181"/>
      <c r="E599" s="181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78"/>
      <c r="B600" s="179"/>
      <c r="C600" s="180"/>
      <c r="D600" s="181"/>
      <c r="E600" s="181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78"/>
      <c r="B601" s="179"/>
      <c r="C601" s="180"/>
      <c r="D601" s="181"/>
      <c r="E601" s="181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78"/>
      <c r="B602" s="179"/>
      <c r="C602" s="180"/>
      <c r="D602" s="181"/>
      <c r="E602" s="181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78"/>
      <c r="B603" s="179"/>
      <c r="C603" s="180"/>
      <c r="D603" s="181"/>
      <c r="E603" s="181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78"/>
      <c r="B604" s="179"/>
      <c r="C604" s="180"/>
      <c r="D604" s="181"/>
      <c r="E604" s="181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78"/>
      <c r="B605" s="179"/>
      <c r="C605" s="180"/>
      <c r="D605" s="181"/>
      <c r="E605" s="181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78"/>
      <c r="B606" s="179"/>
      <c r="C606" s="180"/>
      <c r="D606" s="181"/>
      <c r="E606" s="181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78"/>
      <c r="B607" s="179"/>
      <c r="C607" s="180"/>
      <c r="D607" s="181"/>
      <c r="E607" s="181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78"/>
      <c r="B608" s="179"/>
      <c r="C608" s="180"/>
      <c r="D608" s="181"/>
      <c r="E608" s="181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78"/>
      <c r="B609" s="179"/>
      <c r="C609" s="180"/>
      <c r="D609" s="181"/>
      <c r="E609" s="181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78"/>
      <c r="B610" s="179"/>
      <c r="C610" s="180"/>
      <c r="D610" s="181"/>
      <c r="E610" s="181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78"/>
      <c r="B611" s="179"/>
      <c r="C611" s="180"/>
      <c r="D611" s="181"/>
      <c r="E611" s="181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78"/>
      <c r="B612" s="179"/>
      <c r="C612" s="180"/>
      <c r="D612" s="181"/>
      <c r="E612" s="181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78"/>
      <c r="B613" s="179"/>
      <c r="C613" s="180"/>
      <c r="D613" s="181"/>
      <c r="E613" s="181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78"/>
      <c r="B614" s="179"/>
      <c r="C614" s="180"/>
      <c r="D614" s="181"/>
      <c r="E614" s="181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78"/>
      <c r="B615" s="179"/>
      <c r="C615" s="180"/>
      <c r="D615" s="181"/>
      <c r="E615" s="181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78"/>
      <c r="B616" s="179"/>
      <c r="C616" s="180"/>
      <c r="D616" s="181"/>
      <c r="E616" s="181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78"/>
      <c r="B617" s="179"/>
      <c r="C617" s="180"/>
      <c r="D617" s="181"/>
      <c r="E617" s="181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78"/>
      <c r="B618" s="179"/>
      <c r="C618" s="180"/>
      <c r="D618" s="181"/>
      <c r="E618" s="181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78"/>
      <c r="B619" s="179"/>
      <c r="C619" s="180"/>
      <c r="D619" s="181"/>
      <c r="E619" s="181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78"/>
      <c r="B620" s="179"/>
      <c r="C620" s="180"/>
      <c r="D620" s="181"/>
      <c r="E620" s="181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78"/>
      <c r="B621" s="179"/>
      <c r="C621" s="180"/>
      <c r="D621" s="181"/>
      <c r="E621" s="181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78"/>
      <c r="B622" s="179"/>
      <c r="C622" s="180"/>
      <c r="D622" s="181"/>
      <c r="E622" s="181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78"/>
      <c r="B623" s="179"/>
      <c r="C623" s="180"/>
      <c r="D623" s="181"/>
      <c r="E623" s="181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78"/>
      <c r="B624" s="179"/>
      <c r="C624" s="180"/>
      <c r="D624" s="181"/>
      <c r="E624" s="181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78"/>
      <c r="B625" s="179"/>
      <c r="C625" s="180"/>
      <c r="D625" s="181"/>
      <c r="E625" s="181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78"/>
      <c r="B626" s="179"/>
      <c r="C626" s="180"/>
      <c r="D626" s="181"/>
      <c r="E626" s="181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78"/>
      <c r="B627" s="179"/>
      <c r="C627" s="180"/>
      <c r="D627" s="181"/>
      <c r="E627" s="181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78"/>
      <c r="B628" s="179"/>
      <c r="C628" s="180"/>
      <c r="D628" s="181"/>
      <c r="E628" s="181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78"/>
      <c r="B629" s="179"/>
      <c r="C629" s="180"/>
      <c r="D629" s="181"/>
      <c r="E629" s="181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78"/>
      <c r="B630" s="179"/>
      <c r="C630" s="180"/>
      <c r="D630" s="181"/>
      <c r="E630" s="181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78"/>
      <c r="B631" s="179"/>
      <c r="C631" s="180"/>
      <c r="D631" s="181"/>
      <c r="E631" s="181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78"/>
      <c r="B632" s="179"/>
      <c r="C632" s="180"/>
      <c r="D632" s="181"/>
      <c r="E632" s="181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78"/>
      <c r="B633" s="179"/>
      <c r="C633" s="180"/>
      <c r="D633" s="181"/>
      <c r="E633" s="181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78"/>
      <c r="B634" s="179"/>
      <c r="C634" s="180"/>
      <c r="D634" s="181"/>
      <c r="E634" s="181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78"/>
      <c r="B635" s="179"/>
      <c r="C635" s="180"/>
      <c r="D635" s="181"/>
      <c r="E635" s="181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78"/>
      <c r="B636" s="179"/>
      <c r="C636" s="180"/>
      <c r="D636" s="181"/>
      <c r="E636" s="181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78"/>
      <c r="B637" s="179"/>
      <c r="C637" s="180"/>
      <c r="D637" s="181"/>
      <c r="E637" s="181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78"/>
      <c r="B638" s="179"/>
      <c r="C638" s="180"/>
      <c r="D638" s="181"/>
      <c r="E638" s="181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78"/>
      <c r="B639" s="179"/>
      <c r="C639" s="180"/>
      <c r="D639" s="181"/>
      <c r="E639" s="181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78"/>
      <c r="B640" s="179"/>
      <c r="C640" s="180"/>
      <c r="D640" s="181"/>
      <c r="E640" s="181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78"/>
      <c r="B641" s="179"/>
      <c r="C641" s="180"/>
      <c r="D641" s="181"/>
      <c r="E641" s="181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78"/>
      <c r="B642" s="179"/>
      <c r="C642" s="180"/>
      <c r="D642" s="181"/>
      <c r="E642" s="181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78"/>
      <c r="B643" s="179"/>
      <c r="C643" s="180"/>
      <c r="D643" s="181"/>
      <c r="E643" s="181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78"/>
      <c r="B644" s="179"/>
      <c r="C644" s="180"/>
      <c r="D644" s="181"/>
      <c r="E644" s="181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78"/>
      <c r="B645" s="179"/>
      <c r="C645" s="180"/>
      <c r="D645" s="181"/>
      <c r="E645" s="181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78"/>
      <c r="B646" s="179"/>
      <c r="C646" s="180"/>
      <c r="D646" s="181"/>
      <c r="E646" s="181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78"/>
      <c r="B647" s="179"/>
      <c r="C647" s="180"/>
      <c r="D647" s="181"/>
      <c r="E647" s="181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78"/>
      <c r="B648" s="179"/>
      <c r="C648" s="180"/>
      <c r="D648" s="181"/>
      <c r="E648" s="181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78"/>
      <c r="B649" s="179"/>
      <c r="C649" s="180"/>
      <c r="D649" s="181"/>
      <c r="E649" s="181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78"/>
      <c r="B650" s="179"/>
      <c r="C650" s="180"/>
      <c r="D650" s="181"/>
      <c r="E650" s="181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78"/>
      <c r="B651" s="179"/>
      <c r="C651" s="180"/>
      <c r="D651" s="181"/>
      <c r="E651" s="181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78"/>
      <c r="B652" s="179"/>
      <c r="C652" s="180"/>
      <c r="D652" s="181"/>
      <c r="E652" s="181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78"/>
      <c r="B653" s="179"/>
      <c r="C653" s="180"/>
      <c r="D653" s="181"/>
      <c r="E653" s="181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78"/>
      <c r="B654" s="179"/>
      <c r="C654" s="180"/>
      <c r="D654" s="181"/>
      <c r="E654" s="181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78"/>
      <c r="B655" s="179"/>
      <c r="C655" s="180"/>
      <c r="D655" s="181"/>
      <c r="E655" s="181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78"/>
      <c r="B656" s="179"/>
      <c r="C656" s="180"/>
      <c r="D656" s="181"/>
      <c r="E656" s="181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78"/>
      <c r="B657" s="179"/>
      <c r="C657" s="180"/>
      <c r="D657" s="181"/>
      <c r="E657" s="181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78"/>
      <c r="B658" s="179"/>
      <c r="C658" s="180"/>
      <c r="D658" s="181"/>
      <c r="E658" s="181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78"/>
      <c r="B659" s="179"/>
      <c r="C659" s="180"/>
      <c r="D659" s="181"/>
      <c r="E659" s="181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78"/>
      <c r="B660" s="179"/>
      <c r="C660" s="180"/>
      <c r="D660" s="181"/>
      <c r="E660" s="181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78"/>
      <c r="B661" s="179"/>
      <c r="C661" s="180"/>
      <c r="D661" s="181"/>
      <c r="E661" s="181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78"/>
      <c r="B662" s="179"/>
      <c r="C662" s="180"/>
      <c r="D662" s="181"/>
      <c r="E662" s="181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78"/>
      <c r="B663" s="179"/>
      <c r="C663" s="180"/>
      <c r="D663" s="181"/>
      <c r="E663" s="181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78"/>
      <c r="B664" s="179"/>
      <c r="C664" s="180"/>
      <c r="D664" s="181"/>
      <c r="E664" s="181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78"/>
      <c r="B665" s="179"/>
      <c r="C665" s="180"/>
      <c r="D665" s="181"/>
      <c r="E665" s="181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78"/>
      <c r="B666" s="179"/>
      <c r="C666" s="180"/>
      <c r="D666" s="181"/>
      <c r="E666" s="181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78"/>
      <c r="B667" s="179"/>
      <c r="C667" s="180"/>
      <c r="D667" s="181"/>
      <c r="E667" s="181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78"/>
      <c r="B668" s="179"/>
      <c r="C668" s="180"/>
      <c r="D668" s="181"/>
      <c r="E668" s="181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78"/>
      <c r="B669" s="179"/>
      <c r="C669" s="180"/>
      <c r="D669" s="181"/>
      <c r="E669" s="181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78"/>
      <c r="B670" s="179"/>
      <c r="C670" s="180"/>
      <c r="D670" s="181"/>
      <c r="E670" s="181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78"/>
      <c r="B671" s="179"/>
      <c r="C671" s="180"/>
      <c r="D671" s="181"/>
      <c r="E671" s="181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78"/>
      <c r="B672" s="179"/>
      <c r="C672" s="180"/>
      <c r="D672" s="181"/>
      <c r="E672" s="181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78"/>
      <c r="B673" s="179"/>
      <c r="C673" s="180"/>
      <c r="D673" s="181"/>
      <c r="E673" s="181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78"/>
      <c r="B674" s="179"/>
      <c r="C674" s="180"/>
      <c r="D674" s="181"/>
      <c r="E674" s="181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78"/>
      <c r="B675" s="179"/>
      <c r="C675" s="180"/>
      <c r="D675" s="181"/>
      <c r="E675" s="181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78"/>
      <c r="B676" s="179"/>
      <c r="C676" s="180"/>
      <c r="D676" s="181"/>
      <c r="E676" s="181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78"/>
      <c r="B677" s="179"/>
      <c r="C677" s="180"/>
      <c r="D677" s="181"/>
      <c r="E677" s="181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78"/>
      <c r="B678" s="179"/>
      <c r="C678" s="180"/>
      <c r="D678" s="181"/>
      <c r="E678" s="181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78"/>
      <c r="B679" s="179"/>
      <c r="C679" s="180"/>
      <c r="D679" s="181"/>
      <c r="E679" s="181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78"/>
      <c r="B680" s="179"/>
      <c r="C680" s="180"/>
      <c r="D680" s="181"/>
      <c r="E680" s="181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78"/>
      <c r="B681" s="179"/>
      <c r="C681" s="180"/>
      <c r="D681" s="181"/>
      <c r="E681" s="181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78"/>
      <c r="B682" s="179"/>
      <c r="C682" s="180"/>
      <c r="D682" s="181"/>
      <c r="E682" s="181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78"/>
      <c r="B683" s="179"/>
      <c r="C683" s="180"/>
      <c r="D683" s="181"/>
      <c r="E683" s="181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78"/>
      <c r="B684" s="179"/>
      <c r="C684" s="180"/>
      <c r="D684" s="181"/>
      <c r="E684" s="181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78"/>
      <c r="B685" s="179"/>
      <c r="C685" s="180"/>
      <c r="D685" s="181"/>
      <c r="E685" s="181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78"/>
      <c r="B686" s="179"/>
      <c r="C686" s="180"/>
      <c r="D686" s="181"/>
      <c r="E686" s="181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78"/>
      <c r="B687" s="179"/>
      <c r="C687" s="180"/>
      <c r="D687" s="181"/>
      <c r="E687" s="181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78"/>
      <c r="B688" s="179"/>
      <c r="C688" s="180"/>
      <c r="D688" s="181"/>
      <c r="E688" s="181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78"/>
      <c r="B689" s="179"/>
      <c r="C689" s="180"/>
      <c r="D689" s="181"/>
      <c r="E689" s="181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78"/>
      <c r="B690" s="179"/>
      <c r="C690" s="180"/>
      <c r="D690" s="181"/>
      <c r="E690" s="181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78"/>
      <c r="B691" s="179"/>
      <c r="C691" s="180"/>
      <c r="D691" s="181"/>
      <c r="E691" s="181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78"/>
      <c r="B692" s="179"/>
      <c r="C692" s="180"/>
      <c r="D692" s="181"/>
      <c r="E692" s="181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78"/>
      <c r="B693" s="179"/>
      <c r="C693" s="180"/>
      <c r="D693" s="181"/>
      <c r="E693" s="181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78"/>
      <c r="B694" s="179"/>
      <c r="C694" s="180"/>
      <c r="D694" s="181"/>
      <c r="E694" s="181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78"/>
      <c r="B695" s="179"/>
      <c r="C695" s="180"/>
      <c r="D695" s="181"/>
      <c r="E695" s="181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78"/>
      <c r="B696" s="179"/>
      <c r="C696" s="180"/>
      <c r="D696" s="181"/>
      <c r="E696" s="181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78"/>
      <c r="B697" s="179"/>
      <c r="C697" s="180"/>
      <c r="D697" s="181"/>
      <c r="E697" s="181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78"/>
      <c r="B698" s="179"/>
      <c r="C698" s="180"/>
      <c r="D698" s="181"/>
      <c r="E698" s="181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78"/>
      <c r="B699" s="179"/>
      <c r="C699" s="180"/>
      <c r="D699" s="181"/>
      <c r="E699" s="181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78"/>
      <c r="B700" s="179"/>
      <c r="C700" s="180"/>
      <c r="D700" s="181"/>
      <c r="E700" s="181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78"/>
      <c r="B701" s="179"/>
      <c r="C701" s="180"/>
      <c r="D701" s="181"/>
      <c r="E701" s="181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78"/>
      <c r="B702" s="179"/>
      <c r="C702" s="180"/>
      <c r="D702" s="181"/>
      <c r="E702" s="181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78"/>
      <c r="B703" s="179"/>
      <c r="C703" s="180"/>
      <c r="D703" s="181"/>
      <c r="E703" s="181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78"/>
      <c r="B704" s="179"/>
      <c r="C704" s="180"/>
      <c r="D704" s="181"/>
      <c r="E704" s="181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78"/>
      <c r="B705" s="179"/>
      <c r="C705" s="180"/>
      <c r="D705" s="181"/>
      <c r="E705" s="181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78"/>
      <c r="B706" s="179"/>
      <c r="C706" s="180"/>
      <c r="D706" s="181"/>
      <c r="E706" s="181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78"/>
      <c r="B707" s="179"/>
      <c r="C707" s="180"/>
      <c r="D707" s="181"/>
      <c r="E707" s="181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78"/>
      <c r="B708" s="179"/>
      <c r="C708" s="180"/>
      <c r="D708" s="181"/>
      <c r="E708" s="181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78"/>
      <c r="B709" s="179"/>
      <c r="C709" s="180"/>
      <c r="D709" s="181"/>
      <c r="E709" s="181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78"/>
      <c r="B710" s="179"/>
      <c r="C710" s="180"/>
      <c r="D710" s="181"/>
      <c r="E710" s="181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78"/>
      <c r="B711" s="179"/>
      <c r="C711" s="180"/>
      <c r="D711" s="181"/>
      <c r="E711" s="181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78"/>
      <c r="B712" s="179"/>
      <c r="C712" s="180"/>
      <c r="D712" s="181"/>
      <c r="E712" s="181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78"/>
      <c r="B713" s="179"/>
      <c r="C713" s="180"/>
      <c r="D713" s="181"/>
      <c r="E713" s="181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78"/>
      <c r="B714" s="179"/>
      <c r="C714" s="180"/>
      <c r="D714" s="181"/>
      <c r="E714" s="181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78"/>
      <c r="B715" s="179"/>
      <c r="C715" s="180"/>
      <c r="D715" s="181"/>
      <c r="E715" s="181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78"/>
      <c r="B716" s="179"/>
      <c r="C716" s="180"/>
      <c r="D716" s="181"/>
      <c r="E716" s="181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78"/>
      <c r="B717" s="179"/>
      <c r="C717" s="180"/>
      <c r="D717" s="181"/>
      <c r="E717" s="181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78"/>
      <c r="B718" s="179"/>
      <c r="C718" s="180"/>
      <c r="D718" s="181"/>
      <c r="E718" s="181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78"/>
      <c r="B719" s="179"/>
      <c r="C719" s="180"/>
      <c r="D719" s="181"/>
      <c r="E719" s="181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78"/>
      <c r="B720" s="179"/>
      <c r="C720" s="180"/>
      <c r="D720" s="181"/>
      <c r="E720" s="181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78"/>
      <c r="B721" s="179"/>
      <c r="C721" s="180"/>
      <c r="D721" s="181"/>
      <c r="E721" s="181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78"/>
      <c r="B722" s="179"/>
      <c r="C722" s="180"/>
      <c r="D722" s="181"/>
      <c r="E722" s="181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78"/>
      <c r="B723" s="179"/>
      <c r="C723" s="180"/>
      <c r="D723" s="181"/>
      <c r="E723" s="181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78"/>
      <c r="B724" s="179"/>
      <c r="C724" s="180"/>
      <c r="D724" s="181"/>
      <c r="E724" s="181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78"/>
      <c r="B725" s="179"/>
      <c r="C725" s="180"/>
      <c r="D725" s="181"/>
      <c r="E725" s="181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78"/>
      <c r="B726" s="179"/>
      <c r="C726" s="180"/>
      <c r="D726" s="181"/>
      <c r="E726" s="181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78"/>
      <c r="B727" s="179"/>
      <c r="C727" s="180"/>
      <c r="D727" s="181"/>
      <c r="E727" s="181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78"/>
      <c r="B728" s="179"/>
      <c r="C728" s="180"/>
      <c r="D728" s="181"/>
      <c r="E728" s="181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78"/>
      <c r="B729" s="179"/>
      <c r="C729" s="180"/>
      <c r="D729" s="181"/>
      <c r="E729" s="181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78"/>
      <c r="B730" s="179"/>
      <c r="C730" s="180"/>
      <c r="D730" s="181"/>
      <c r="E730" s="181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78"/>
      <c r="B731" s="179"/>
      <c r="C731" s="180"/>
      <c r="D731" s="181"/>
      <c r="E731" s="181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78"/>
      <c r="B732" s="179"/>
      <c r="C732" s="180"/>
      <c r="D732" s="181"/>
      <c r="E732" s="181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78"/>
      <c r="B733" s="179"/>
      <c r="C733" s="180"/>
      <c r="D733" s="181"/>
      <c r="E733" s="181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78"/>
      <c r="B734" s="179"/>
      <c r="C734" s="180"/>
      <c r="D734" s="181"/>
      <c r="E734" s="181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78"/>
      <c r="B735" s="179"/>
      <c r="C735" s="180"/>
      <c r="D735" s="181"/>
      <c r="E735" s="181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78"/>
      <c r="B736" s="179"/>
      <c r="C736" s="180"/>
      <c r="D736" s="181"/>
      <c r="E736" s="181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78"/>
      <c r="B737" s="179"/>
      <c r="C737" s="180"/>
      <c r="D737" s="181"/>
      <c r="E737" s="181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78"/>
      <c r="B738" s="179"/>
      <c r="C738" s="180"/>
      <c r="D738" s="181"/>
      <c r="E738" s="181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78"/>
      <c r="B739" s="179"/>
      <c r="C739" s="180"/>
      <c r="D739" s="181"/>
      <c r="E739" s="181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78"/>
      <c r="B740" s="179"/>
      <c r="C740" s="180"/>
      <c r="D740" s="181"/>
      <c r="E740" s="181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78"/>
      <c r="B741" s="179"/>
      <c r="C741" s="180"/>
      <c r="D741" s="181"/>
      <c r="E741" s="181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78"/>
      <c r="B742" s="179"/>
      <c r="C742" s="180"/>
      <c r="D742" s="181"/>
      <c r="E742" s="181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78"/>
      <c r="B743" s="179"/>
      <c r="C743" s="180"/>
      <c r="D743" s="181"/>
      <c r="E743" s="181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78"/>
      <c r="B744" s="179"/>
      <c r="C744" s="180"/>
      <c r="D744" s="181"/>
      <c r="E744" s="181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78"/>
      <c r="B745" s="179"/>
      <c r="C745" s="180"/>
      <c r="D745" s="181"/>
      <c r="E745" s="181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78"/>
      <c r="B746" s="179"/>
      <c r="C746" s="180"/>
      <c r="D746" s="181"/>
      <c r="E746" s="181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78"/>
      <c r="B747" s="179"/>
      <c r="C747" s="180"/>
      <c r="D747" s="181"/>
      <c r="E747" s="181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78"/>
      <c r="B748" s="179"/>
      <c r="C748" s="180"/>
      <c r="D748" s="181"/>
      <c r="E748" s="181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78"/>
      <c r="B749" s="179"/>
      <c r="C749" s="180"/>
      <c r="D749" s="181"/>
      <c r="E749" s="181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78"/>
      <c r="B750" s="179"/>
      <c r="C750" s="180"/>
      <c r="D750" s="181"/>
      <c r="E750" s="181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78"/>
      <c r="B751" s="179"/>
      <c r="C751" s="180"/>
      <c r="D751" s="181"/>
      <c r="E751" s="181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78"/>
      <c r="B752" s="179"/>
      <c r="C752" s="180"/>
      <c r="D752" s="181"/>
      <c r="E752" s="181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78"/>
      <c r="B753" s="179"/>
      <c r="C753" s="180"/>
      <c r="D753" s="181"/>
      <c r="E753" s="181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78"/>
      <c r="B754" s="179"/>
      <c r="C754" s="180"/>
      <c r="D754" s="181"/>
      <c r="E754" s="181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78"/>
      <c r="B755" s="179"/>
      <c r="C755" s="180"/>
      <c r="D755" s="181"/>
      <c r="E755" s="181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78"/>
      <c r="B756" s="179"/>
      <c r="C756" s="180"/>
      <c r="D756" s="181"/>
      <c r="E756" s="181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78"/>
      <c r="B757" s="179"/>
      <c r="C757" s="180"/>
      <c r="D757" s="181"/>
      <c r="E757" s="181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78"/>
      <c r="B758" s="179"/>
      <c r="C758" s="180"/>
      <c r="D758" s="181"/>
      <c r="E758" s="181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78"/>
      <c r="B759" s="179"/>
      <c r="C759" s="180"/>
      <c r="D759" s="181"/>
      <c r="E759" s="181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78"/>
      <c r="B760" s="179"/>
      <c r="C760" s="180"/>
      <c r="D760" s="181"/>
      <c r="E760" s="181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78"/>
      <c r="B761" s="179"/>
      <c r="C761" s="180"/>
      <c r="D761" s="181"/>
      <c r="E761" s="181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78"/>
      <c r="B762" s="179"/>
      <c r="C762" s="180"/>
      <c r="D762" s="181"/>
      <c r="E762" s="181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78"/>
      <c r="B763" s="179"/>
      <c r="C763" s="180"/>
      <c r="D763" s="181"/>
      <c r="E763" s="181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78"/>
      <c r="B764" s="179"/>
      <c r="C764" s="180"/>
      <c r="D764" s="181"/>
      <c r="E764" s="181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78"/>
      <c r="B765" s="179"/>
      <c r="C765" s="180"/>
      <c r="D765" s="181"/>
      <c r="E765" s="181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78"/>
      <c r="B766" s="179"/>
      <c r="C766" s="180"/>
      <c r="D766" s="181"/>
      <c r="E766" s="181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78"/>
      <c r="B767" s="179"/>
      <c r="C767" s="180"/>
      <c r="D767" s="181"/>
      <c r="E767" s="181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78"/>
      <c r="B768" s="179"/>
      <c r="C768" s="180"/>
      <c r="D768" s="181"/>
      <c r="E768" s="181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78"/>
      <c r="B769" s="179"/>
      <c r="C769" s="180"/>
      <c r="D769" s="181"/>
      <c r="E769" s="181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78"/>
      <c r="B770" s="179"/>
      <c r="C770" s="180"/>
      <c r="D770" s="181"/>
      <c r="E770" s="181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78"/>
      <c r="B771" s="179"/>
      <c r="C771" s="180"/>
      <c r="D771" s="181"/>
      <c r="E771" s="181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78"/>
      <c r="B772" s="179"/>
      <c r="C772" s="180"/>
      <c r="D772" s="181"/>
      <c r="E772" s="181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78"/>
      <c r="B773" s="179"/>
      <c r="C773" s="180"/>
      <c r="D773" s="181"/>
      <c r="E773" s="181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78"/>
      <c r="B774" s="179"/>
      <c r="C774" s="180"/>
      <c r="D774" s="181"/>
      <c r="E774" s="181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78"/>
      <c r="B775" s="179"/>
      <c r="C775" s="180"/>
      <c r="D775" s="181"/>
      <c r="E775" s="181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78"/>
      <c r="B776" s="179"/>
      <c r="C776" s="180"/>
      <c r="D776" s="181"/>
      <c r="E776" s="181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78"/>
      <c r="B777" s="179"/>
      <c r="C777" s="180"/>
      <c r="D777" s="181"/>
      <c r="E777" s="181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78"/>
      <c r="B778" s="179"/>
      <c r="C778" s="180"/>
      <c r="D778" s="181"/>
      <c r="E778" s="181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78"/>
      <c r="B779" s="179"/>
      <c r="C779" s="180"/>
      <c r="D779" s="181"/>
      <c r="E779" s="181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78"/>
      <c r="B780" s="179"/>
      <c r="C780" s="180"/>
      <c r="D780" s="181"/>
      <c r="E780" s="181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78"/>
      <c r="B781" s="179"/>
      <c r="C781" s="180"/>
      <c r="D781" s="181"/>
      <c r="E781" s="181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78"/>
      <c r="B782" s="179"/>
      <c r="C782" s="180"/>
      <c r="D782" s="181"/>
      <c r="E782" s="181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78"/>
      <c r="B783" s="179"/>
      <c r="C783" s="180"/>
      <c r="D783" s="181"/>
      <c r="E783" s="181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78"/>
      <c r="B784" s="179"/>
      <c r="C784" s="180"/>
      <c r="D784" s="181"/>
      <c r="E784" s="181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78"/>
      <c r="B785" s="179"/>
      <c r="C785" s="180"/>
      <c r="D785" s="181"/>
      <c r="E785" s="181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78"/>
      <c r="B786" s="179"/>
      <c r="C786" s="180"/>
      <c r="D786" s="181"/>
      <c r="E786" s="181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78"/>
      <c r="B787" s="179"/>
      <c r="C787" s="180"/>
      <c r="D787" s="181"/>
      <c r="E787" s="181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78"/>
      <c r="B788" s="179"/>
      <c r="C788" s="180"/>
      <c r="D788" s="181"/>
      <c r="E788" s="181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78"/>
      <c r="B789" s="179"/>
      <c r="C789" s="180"/>
      <c r="D789" s="181"/>
      <c r="E789" s="181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78"/>
      <c r="B790" s="179"/>
      <c r="C790" s="180"/>
      <c r="D790" s="181"/>
      <c r="E790" s="181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78"/>
      <c r="B791" s="179"/>
      <c r="C791" s="180"/>
      <c r="D791" s="181"/>
      <c r="E791" s="181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78"/>
      <c r="B792" s="179"/>
      <c r="C792" s="180"/>
      <c r="D792" s="181"/>
      <c r="E792" s="181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78"/>
      <c r="B793" s="179"/>
      <c r="C793" s="180"/>
      <c r="D793" s="181"/>
      <c r="E793" s="181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78"/>
      <c r="B794" s="179"/>
      <c r="C794" s="180"/>
      <c r="D794" s="181"/>
      <c r="E794" s="181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78"/>
      <c r="B795" s="179"/>
      <c r="C795" s="180"/>
      <c r="D795" s="181"/>
      <c r="E795" s="181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78"/>
      <c r="B796" s="179"/>
      <c r="C796" s="180"/>
      <c r="D796" s="181"/>
      <c r="E796" s="181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78"/>
      <c r="B797" s="179"/>
      <c r="C797" s="180"/>
      <c r="D797" s="181"/>
      <c r="E797" s="181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78"/>
      <c r="B798" s="179"/>
      <c r="C798" s="180"/>
      <c r="D798" s="181"/>
      <c r="E798" s="181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78"/>
      <c r="B799" s="179"/>
      <c r="C799" s="180"/>
      <c r="D799" s="181"/>
      <c r="E799" s="181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78"/>
      <c r="B800" s="179"/>
      <c r="C800" s="180"/>
      <c r="D800" s="181"/>
      <c r="E800" s="181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78"/>
      <c r="B801" s="179"/>
      <c r="C801" s="180"/>
      <c r="D801" s="181"/>
      <c r="E801" s="181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78"/>
      <c r="B802" s="179"/>
      <c r="C802" s="180"/>
      <c r="D802" s="181"/>
      <c r="E802" s="181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78"/>
      <c r="B803" s="179"/>
      <c r="C803" s="180"/>
      <c r="D803" s="181"/>
      <c r="E803" s="181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78"/>
      <c r="B804" s="179"/>
      <c r="C804" s="180"/>
      <c r="D804" s="181"/>
      <c r="E804" s="181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78"/>
      <c r="B805" s="179"/>
      <c r="C805" s="180"/>
      <c r="D805" s="181"/>
      <c r="E805" s="181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78"/>
      <c r="B806" s="179"/>
      <c r="C806" s="180"/>
      <c r="D806" s="181"/>
      <c r="E806" s="181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78"/>
      <c r="B807" s="179"/>
      <c r="C807" s="180"/>
      <c r="D807" s="181"/>
      <c r="E807" s="181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78"/>
      <c r="B808" s="179"/>
      <c r="C808" s="180"/>
      <c r="D808" s="181"/>
      <c r="E808" s="181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78"/>
      <c r="B809" s="179"/>
      <c r="C809" s="180"/>
      <c r="D809" s="181"/>
      <c r="E809" s="181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78"/>
      <c r="B810" s="179"/>
      <c r="C810" s="180"/>
      <c r="D810" s="181"/>
      <c r="E810" s="181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78"/>
      <c r="B811" s="179"/>
      <c r="C811" s="180"/>
      <c r="D811" s="181"/>
      <c r="E811" s="181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78"/>
      <c r="B812" s="179"/>
      <c r="C812" s="180"/>
      <c r="D812" s="181"/>
      <c r="E812" s="181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78"/>
      <c r="B813" s="179"/>
      <c r="C813" s="180"/>
      <c r="D813" s="181"/>
      <c r="E813" s="181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78"/>
      <c r="B814" s="179"/>
      <c r="C814" s="180"/>
      <c r="D814" s="181"/>
      <c r="E814" s="181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78"/>
      <c r="B815" s="179"/>
      <c r="C815" s="180"/>
      <c r="D815" s="181"/>
      <c r="E815" s="181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78"/>
      <c r="B816" s="179"/>
      <c r="C816" s="180"/>
      <c r="D816" s="181"/>
      <c r="E816" s="181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78"/>
      <c r="B817" s="179"/>
      <c r="C817" s="180"/>
      <c r="D817" s="181"/>
      <c r="E817" s="181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78"/>
      <c r="B818" s="179"/>
      <c r="C818" s="180"/>
      <c r="D818" s="181"/>
      <c r="E818" s="181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78"/>
      <c r="B819" s="179"/>
      <c r="C819" s="180"/>
      <c r="D819" s="181"/>
      <c r="E819" s="181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78"/>
      <c r="B820" s="179"/>
      <c r="C820" s="180"/>
      <c r="D820" s="181"/>
      <c r="E820" s="181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78"/>
      <c r="B821" s="179"/>
      <c r="C821" s="180"/>
      <c r="D821" s="181"/>
      <c r="E821" s="181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78"/>
      <c r="B822" s="179"/>
      <c r="C822" s="180"/>
      <c r="D822" s="181"/>
      <c r="E822" s="181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78"/>
      <c r="B823" s="179"/>
      <c r="C823" s="180"/>
      <c r="D823" s="181"/>
      <c r="E823" s="181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78"/>
      <c r="B824" s="179"/>
      <c r="C824" s="180"/>
      <c r="D824" s="181"/>
      <c r="E824" s="181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78"/>
      <c r="B825" s="179"/>
      <c r="C825" s="180"/>
      <c r="D825" s="181"/>
      <c r="E825" s="181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78"/>
      <c r="B826" s="179"/>
      <c r="C826" s="180"/>
      <c r="D826" s="181"/>
      <c r="E826" s="181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78"/>
      <c r="B827" s="179"/>
      <c r="C827" s="180"/>
      <c r="D827" s="181"/>
      <c r="E827" s="181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78"/>
      <c r="B828" s="179"/>
      <c r="C828" s="180"/>
      <c r="D828" s="181"/>
      <c r="E828" s="181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78"/>
      <c r="B829" s="179"/>
      <c r="C829" s="180"/>
      <c r="D829" s="181"/>
      <c r="E829" s="181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78"/>
      <c r="B830" s="179"/>
      <c r="C830" s="180"/>
      <c r="D830" s="181"/>
      <c r="E830" s="181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78"/>
      <c r="B831" s="179"/>
      <c r="C831" s="180"/>
      <c r="D831" s="181"/>
      <c r="E831" s="181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78"/>
      <c r="B832" s="179"/>
      <c r="C832" s="180"/>
      <c r="D832" s="181"/>
      <c r="E832" s="181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78"/>
      <c r="B833" s="179"/>
      <c r="C833" s="180"/>
      <c r="D833" s="181"/>
      <c r="E833" s="181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78"/>
      <c r="B834" s="179"/>
      <c r="C834" s="180"/>
      <c r="D834" s="181"/>
      <c r="E834" s="181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78"/>
      <c r="B835" s="179"/>
      <c r="C835" s="180"/>
      <c r="D835" s="181"/>
      <c r="E835" s="181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78"/>
      <c r="B836" s="179"/>
      <c r="C836" s="180"/>
      <c r="D836" s="181"/>
      <c r="E836" s="181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78"/>
      <c r="B837" s="179"/>
      <c r="C837" s="180"/>
      <c r="D837" s="181"/>
      <c r="E837" s="181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78"/>
      <c r="B838" s="179"/>
      <c r="C838" s="180"/>
      <c r="D838" s="181"/>
      <c r="E838" s="181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78"/>
      <c r="B839" s="179"/>
      <c r="C839" s="180"/>
      <c r="D839" s="181"/>
      <c r="E839" s="181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78"/>
      <c r="B840" s="179"/>
      <c r="C840" s="180"/>
      <c r="D840" s="181"/>
      <c r="E840" s="181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78"/>
      <c r="B841" s="179"/>
      <c r="C841" s="180"/>
      <c r="D841" s="181"/>
      <c r="E841" s="181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78"/>
      <c r="B842" s="179"/>
      <c r="C842" s="180"/>
      <c r="D842" s="181"/>
      <c r="E842" s="181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78"/>
      <c r="B843" s="179"/>
      <c r="C843" s="180"/>
      <c r="D843" s="181"/>
      <c r="E843" s="181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78"/>
      <c r="B844" s="179"/>
      <c r="C844" s="180"/>
      <c r="D844" s="181"/>
      <c r="E844" s="181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78"/>
      <c r="B845" s="179"/>
      <c r="C845" s="180"/>
      <c r="D845" s="181"/>
      <c r="E845" s="181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78"/>
      <c r="B846" s="179"/>
      <c r="C846" s="180"/>
      <c r="D846" s="181"/>
      <c r="E846" s="181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78"/>
      <c r="B847" s="179"/>
      <c r="C847" s="180"/>
      <c r="D847" s="181"/>
      <c r="E847" s="181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78"/>
      <c r="B848" s="179"/>
      <c r="C848" s="180"/>
      <c r="D848" s="181"/>
      <c r="E848" s="181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78"/>
      <c r="B849" s="179"/>
      <c r="C849" s="180"/>
      <c r="D849" s="181"/>
      <c r="E849" s="181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78"/>
      <c r="B850" s="179"/>
      <c r="C850" s="180"/>
      <c r="D850" s="181"/>
      <c r="E850" s="181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78"/>
      <c r="B851" s="179"/>
      <c r="C851" s="180"/>
      <c r="D851" s="181"/>
      <c r="E851" s="181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78"/>
      <c r="B852" s="179"/>
      <c r="C852" s="180"/>
      <c r="D852" s="181"/>
      <c r="E852" s="181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78"/>
      <c r="B853" s="179"/>
      <c r="C853" s="180"/>
      <c r="D853" s="181"/>
      <c r="E853" s="181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78"/>
      <c r="B854" s="179"/>
      <c r="C854" s="180"/>
      <c r="D854" s="181"/>
      <c r="E854" s="181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78"/>
      <c r="B855" s="179"/>
      <c r="C855" s="180"/>
      <c r="D855" s="181"/>
      <c r="E855" s="181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78"/>
      <c r="B856" s="179"/>
      <c r="C856" s="180"/>
      <c r="D856" s="181"/>
      <c r="E856" s="181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78"/>
      <c r="B857" s="179"/>
      <c r="C857" s="180"/>
      <c r="D857" s="181"/>
      <c r="E857" s="181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78"/>
      <c r="B858" s="179"/>
      <c r="C858" s="180"/>
      <c r="D858" s="181"/>
      <c r="E858" s="181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78"/>
      <c r="B859" s="179"/>
      <c r="C859" s="180"/>
      <c r="D859" s="181"/>
      <c r="E859" s="181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78"/>
      <c r="B860" s="179"/>
      <c r="C860" s="180"/>
      <c r="D860" s="181"/>
      <c r="E860" s="181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78"/>
      <c r="B861" s="179"/>
      <c r="C861" s="180"/>
      <c r="D861" s="181"/>
      <c r="E861" s="181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78"/>
      <c r="B862" s="179"/>
      <c r="C862" s="180"/>
      <c r="D862" s="181"/>
      <c r="E862" s="181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78"/>
      <c r="B863" s="179"/>
      <c r="C863" s="180"/>
      <c r="D863" s="181"/>
      <c r="E863" s="181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78"/>
      <c r="B864" s="179"/>
      <c r="C864" s="180"/>
      <c r="D864" s="181"/>
      <c r="E864" s="181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78"/>
      <c r="B865" s="179"/>
      <c r="C865" s="180"/>
      <c r="D865" s="181"/>
      <c r="E865" s="181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78"/>
      <c r="B866" s="179"/>
      <c r="C866" s="180"/>
      <c r="D866" s="181"/>
      <c r="E866" s="181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78"/>
      <c r="B867" s="179"/>
      <c r="C867" s="180"/>
      <c r="D867" s="181"/>
      <c r="E867" s="181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78"/>
      <c r="B868" s="179"/>
      <c r="C868" s="180"/>
      <c r="D868" s="181"/>
      <c r="E868" s="181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78"/>
      <c r="B869" s="179"/>
      <c r="C869" s="180"/>
      <c r="D869" s="181"/>
      <c r="E869" s="181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78"/>
      <c r="B870" s="179"/>
      <c r="C870" s="180"/>
      <c r="D870" s="181"/>
      <c r="E870" s="181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78"/>
      <c r="B871" s="179"/>
      <c r="C871" s="180"/>
      <c r="D871" s="181"/>
      <c r="E871" s="181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78"/>
      <c r="B872" s="179"/>
      <c r="C872" s="180"/>
      <c r="D872" s="181"/>
      <c r="E872" s="181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78"/>
      <c r="B873" s="179"/>
      <c r="C873" s="180"/>
      <c r="D873" s="181"/>
      <c r="E873" s="181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78"/>
      <c r="B874" s="179"/>
      <c r="C874" s="180"/>
      <c r="D874" s="181"/>
      <c r="E874" s="181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78"/>
      <c r="B875" s="179"/>
      <c r="C875" s="180"/>
      <c r="D875" s="181"/>
      <c r="E875" s="181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78"/>
      <c r="B876" s="179"/>
      <c r="C876" s="180"/>
      <c r="D876" s="181"/>
      <c r="E876" s="181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78"/>
      <c r="B877" s="179"/>
      <c r="C877" s="180"/>
      <c r="D877" s="181"/>
      <c r="E877" s="181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78"/>
      <c r="B878" s="179"/>
      <c r="C878" s="180"/>
      <c r="D878" s="181"/>
      <c r="E878" s="181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78"/>
      <c r="B879" s="179"/>
      <c r="C879" s="180"/>
      <c r="D879" s="181"/>
      <c r="E879" s="181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78"/>
      <c r="B880" s="179"/>
      <c r="C880" s="180"/>
      <c r="D880" s="181"/>
      <c r="E880" s="181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78"/>
      <c r="B881" s="179"/>
      <c r="C881" s="180"/>
      <c r="D881" s="181"/>
      <c r="E881" s="181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78"/>
      <c r="B882" s="179"/>
      <c r="C882" s="180"/>
      <c r="D882" s="181"/>
      <c r="E882" s="181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78"/>
      <c r="B883" s="179"/>
      <c r="C883" s="180"/>
      <c r="D883" s="181"/>
      <c r="E883" s="181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78"/>
      <c r="B884" s="179"/>
      <c r="C884" s="180"/>
      <c r="D884" s="181"/>
      <c r="E884" s="181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78"/>
      <c r="B885" s="179"/>
      <c r="C885" s="180"/>
      <c r="D885" s="181"/>
      <c r="E885" s="181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78"/>
      <c r="B886" s="179"/>
      <c r="C886" s="180"/>
      <c r="D886" s="181"/>
      <c r="E886" s="181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78"/>
      <c r="B887" s="179"/>
      <c r="C887" s="180"/>
      <c r="D887" s="181"/>
      <c r="E887" s="181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78"/>
      <c r="B888" s="179"/>
      <c r="C888" s="180"/>
      <c r="D888" s="181"/>
      <c r="E888" s="181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78"/>
      <c r="B889" s="179"/>
      <c r="C889" s="180"/>
      <c r="D889" s="181"/>
      <c r="E889" s="181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78"/>
      <c r="B890" s="179"/>
      <c r="C890" s="180"/>
      <c r="D890" s="181"/>
      <c r="E890" s="181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78"/>
      <c r="B891" s="179"/>
      <c r="C891" s="180"/>
      <c r="D891" s="181"/>
      <c r="E891" s="181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78"/>
      <c r="B892" s="179"/>
      <c r="C892" s="180"/>
      <c r="D892" s="181"/>
      <c r="E892" s="181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78"/>
      <c r="B893" s="179"/>
      <c r="C893" s="180"/>
      <c r="D893" s="181"/>
      <c r="E893" s="181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78"/>
      <c r="B894" s="179"/>
      <c r="C894" s="180"/>
      <c r="D894" s="181"/>
      <c r="E894" s="181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78"/>
      <c r="B895" s="179"/>
      <c r="C895" s="180"/>
      <c r="D895" s="181"/>
      <c r="E895" s="181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78"/>
      <c r="B896" s="179"/>
      <c r="C896" s="180"/>
      <c r="D896" s="181"/>
      <c r="E896" s="181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78"/>
      <c r="B897" s="179"/>
      <c r="C897" s="180"/>
      <c r="D897" s="181"/>
      <c r="E897" s="181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78"/>
      <c r="B898" s="179"/>
      <c r="C898" s="180"/>
      <c r="D898" s="181"/>
      <c r="E898" s="181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78"/>
      <c r="B899" s="179"/>
      <c r="C899" s="180"/>
      <c r="D899" s="181"/>
      <c r="E899" s="181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78"/>
      <c r="B900" s="179"/>
      <c r="C900" s="180"/>
      <c r="D900" s="181"/>
      <c r="E900" s="181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78"/>
      <c r="B901" s="179"/>
      <c r="C901" s="180"/>
      <c r="D901" s="181"/>
      <c r="E901" s="181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78"/>
      <c r="B902" s="179"/>
      <c r="C902" s="180"/>
      <c r="D902" s="181"/>
      <c r="E902" s="181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78"/>
      <c r="B903" s="179"/>
      <c r="C903" s="180"/>
      <c r="D903" s="181"/>
      <c r="E903" s="181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78"/>
      <c r="B904" s="179"/>
      <c r="C904" s="180"/>
      <c r="D904" s="181"/>
      <c r="E904" s="181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78"/>
      <c r="B905" s="179"/>
      <c r="C905" s="180"/>
      <c r="D905" s="181"/>
      <c r="E905" s="181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78"/>
      <c r="B906" s="179"/>
      <c r="C906" s="180"/>
      <c r="D906" s="181"/>
      <c r="E906" s="181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78"/>
      <c r="B907" s="179"/>
      <c r="C907" s="180"/>
      <c r="D907" s="181"/>
      <c r="E907" s="181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78"/>
      <c r="B908" s="179"/>
      <c r="C908" s="180"/>
      <c r="D908" s="181"/>
      <c r="E908" s="181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78"/>
      <c r="B909" s="179"/>
      <c r="C909" s="180"/>
      <c r="D909" s="181"/>
      <c r="E909" s="181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78"/>
      <c r="B910" s="179"/>
      <c r="C910" s="180"/>
      <c r="D910" s="181"/>
      <c r="E910" s="181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78"/>
      <c r="B911" s="179"/>
      <c r="C911" s="180"/>
      <c r="D911" s="181"/>
      <c r="E911" s="181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78"/>
      <c r="B912" s="179"/>
      <c r="C912" s="180"/>
      <c r="D912" s="181"/>
      <c r="E912" s="181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78"/>
      <c r="B913" s="179"/>
      <c r="C913" s="180"/>
      <c r="D913" s="181"/>
      <c r="E913" s="181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78"/>
      <c r="B914" s="179"/>
      <c r="C914" s="180"/>
      <c r="D914" s="181"/>
      <c r="E914" s="181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78"/>
      <c r="B915" s="179"/>
      <c r="C915" s="180"/>
      <c r="D915" s="181"/>
      <c r="E915" s="181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78"/>
      <c r="B916" s="179"/>
      <c r="C916" s="180"/>
      <c r="D916" s="181"/>
      <c r="E916" s="181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78"/>
      <c r="B917" s="179"/>
      <c r="C917" s="180"/>
      <c r="D917" s="181"/>
      <c r="E917" s="181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78"/>
      <c r="B918" s="179"/>
      <c r="C918" s="180"/>
      <c r="D918" s="181"/>
      <c r="E918" s="181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78"/>
      <c r="B919" s="179"/>
      <c r="C919" s="180"/>
      <c r="D919" s="181"/>
      <c r="E919" s="181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78"/>
      <c r="B920" s="179"/>
      <c r="C920" s="180"/>
      <c r="D920" s="181"/>
      <c r="E920" s="181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78"/>
      <c r="B921" s="179"/>
      <c r="C921" s="180"/>
      <c r="D921" s="181"/>
      <c r="E921" s="181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78"/>
      <c r="B922" s="179"/>
      <c r="C922" s="180"/>
      <c r="D922" s="181"/>
      <c r="E922" s="181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78"/>
      <c r="B923" s="179"/>
      <c r="C923" s="180"/>
      <c r="D923" s="181"/>
      <c r="E923" s="181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78"/>
      <c r="B924" s="179"/>
      <c r="C924" s="180"/>
      <c r="D924" s="181"/>
      <c r="E924" s="181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78"/>
      <c r="B925" s="179"/>
      <c r="C925" s="180"/>
      <c r="D925" s="181"/>
      <c r="E925" s="181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78"/>
      <c r="B926" s="179"/>
      <c r="C926" s="180"/>
      <c r="D926" s="181"/>
      <c r="E926" s="181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78"/>
      <c r="B927" s="179"/>
      <c r="C927" s="180"/>
      <c r="D927" s="181"/>
      <c r="E927" s="181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78"/>
      <c r="B928" s="179"/>
      <c r="C928" s="180"/>
      <c r="D928" s="181"/>
      <c r="E928" s="181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78"/>
      <c r="B929" s="179"/>
      <c r="C929" s="180"/>
      <c r="D929" s="181"/>
      <c r="E929" s="181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78"/>
      <c r="B930" s="179"/>
      <c r="C930" s="180"/>
      <c r="D930" s="181"/>
      <c r="E930" s="181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78"/>
      <c r="B931" s="179"/>
      <c r="C931" s="180"/>
      <c r="D931" s="181"/>
      <c r="E931" s="181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78"/>
      <c r="B932" s="179"/>
      <c r="C932" s="180"/>
      <c r="D932" s="181"/>
      <c r="E932" s="181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78"/>
      <c r="B933" s="179"/>
      <c r="C933" s="180"/>
      <c r="D933" s="181"/>
      <c r="E933" s="181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78"/>
      <c r="B934" s="179"/>
      <c r="C934" s="180"/>
      <c r="D934" s="181"/>
      <c r="E934" s="181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78"/>
      <c r="B935" s="179"/>
      <c r="C935" s="180"/>
      <c r="D935" s="181"/>
      <c r="E935" s="181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78"/>
      <c r="B936" s="179"/>
      <c r="C936" s="180"/>
      <c r="D936" s="181"/>
      <c r="E936" s="181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78"/>
      <c r="B937" s="179"/>
      <c r="C937" s="180"/>
      <c r="D937" s="181"/>
      <c r="E937" s="181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78"/>
      <c r="B938" s="179"/>
      <c r="C938" s="180"/>
      <c r="D938" s="181"/>
      <c r="E938" s="181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78"/>
      <c r="B939" s="179"/>
      <c r="C939" s="180"/>
      <c r="D939" s="181"/>
      <c r="E939" s="181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78"/>
      <c r="B940" s="179"/>
      <c r="C940" s="180"/>
      <c r="D940" s="181"/>
      <c r="E940" s="181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78"/>
      <c r="B941" s="179"/>
      <c r="C941" s="180"/>
      <c r="D941" s="181"/>
      <c r="E941" s="181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78"/>
      <c r="B942" s="179"/>
      <c r="C942" s="180"/>
      <c r="D942" s="181"/>
      <c r="E942" s="181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78"/>
      <c r="B943" s="179"/>
      <c r="C943" s="180"/>
      <c r="D943" s="181"/>
      <c r="E943" s="181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78"/>
      <c r="B944" s="179"/>
      <c r="C944" s="180"/>
      <c r="D944" s="181"/>
      <c r="E944" s="181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78"/>
      <c r="B945" s="179"/>
      <c r="C945" s="180"/>
      <c r="D945" s="181"/>
      <c r="E945" s="181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78"/>
      <c r="B946" s="179"/>
      <c r="C946" s="180"/>
      <c r="D946" s="181"/>
      <c r="E946" s="181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78"/>
      <c r="B947" s="179"/>
      <c r="C947" s="180"/>
      <c r="D947" s="181"/>
      <c r="E947" s="181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78"/>
      <c r="B948" s="179"/>
      <c r="C948" s="180"/>
      <c r="D948" s="181"/>
      <c r="E948" s="181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78"/>
      <c r="B949" s="179"/>
      <c r="C949" s="180"/>
      <c r="D949" s="181"/>
      <c r="E949" s="181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78"/>
      <c r="B950" s="179"/>
      <c r="C950" s="180"/>
      <c r="D950" s="181"/>
      <c r="E950" s="181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78"/>
      <c r="B951" s="179"/>
      <c r="C951" s="180"/>
      <c r="D951" s="181"/>
      <c r="E951" s="181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78"/>
      <c r="B952" s="179"/>
      <c r="C952" s="180"/>
      <c r="D952" s="181"/>
      <c r="E952" s="181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78"/>
      <c r="B953" s="179"/>
      <c r="C953" s="180"/>
      <c r="D953" s="181"/>
      <c r="E953" s="181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78"/>
      <c r="B954" s="179"/>
      <c r="C954" s="180"/>
      <c r="D954" s="181"/>
      <c r="E954" s="181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78"/>
      <c r="B955" s="179"/>
      <c r="C955" s="180"/>
      <c r="D955" s="181"/>
      <c r="E955" s="181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78"/>
      <c r="B956" s="179"/>
      <c r="C956" s="180"/>
      <c r="D956" s="181"/>
      <c r="E956" s="181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78"/>
      <c r="B957" s="179"/>
      <c r="C957" s="180"/>
      <c r="D957" s="181"/>
      <c r="E957" s="181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78"/>
      <c r="B958" s="179"/>
      <c r="C958" s="180"/>
      <c r="D958" s="181"/>
      <c r="E958" s="181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78"/>
      <c r="B959" s="179"/>
      <c r="C959" s="180"/>
      <c r="D959" s="181"/>
      <c r="E959" s="181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78"/>
      <c r="B960" s="179"/>
      <c r="C960" s="180"/>
      <c r="D960" s="181"/>
      <c r="E960" s="181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78"/>
      <c r="B961" s="179"/>
      <c r="C961" s="180"/>
      <c r="D961" s="181"/>
      <c r="E961" s="181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78"/>
      <c r="B962" s="179"/>
      <c r="C962" s="180"/>
      <c r="D962" s="181"/>
      <c r="E962" s="181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78"/>
      <c r="B963" s="179"/>
      <c r="C963" s="180"/>
      <c r="D963" s="181"/>
      <c r="E963" s="181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78"/>
      <c r="B964" s="179"/>
      <c r="C964" s="180"/>
      <c r="D964" s="181"/>
      <c r="E964" s="181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78"/>
      <c r="B965" s="179"/>
      <c r="C965" s="180"/>
      <c r="D965" s="181"/>
      <c r="E965" s="181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78"/>
      <c r="B966" s="179"/>
      <c r="C966" s="180"/>
      <c r="D966" s="181"/>
      <c r="E966" s="181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78"/>
      <c r="B967" s="179"/>
      <c r="C967" s="180"/>
      <c r="D967" s="181"/>
      <c r="E967" s="181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78"/>
      <c r="B968" s="179"/>
      <c r="C968" s="180"/>
      <c r="D968" s="181"/>
      <c r="E968" s="181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78"/>
      <c r="B969" s="179"/>
      <c r="C969" s="180"/>
      <c r="D969" s="181"/>
      <c r="E969" s="181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78"/>
      <c r="B970" s="179"/>
      <c r="C970" s="180"/>
      <c r="D970" s="181"/>
      <c r="E970" s="181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78"/>
      <c r="B971" s="179"/>
      <c r="C971" s="180"/>
      <c r="D971" s="181"/>
      <c r="E971" s="181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78"/>
      <c r="B972" s="179"/>
      <c r="C972" s="180"/>
      <c r="D972" s="181"/>
      <c r="E972" s="181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78"/>
      <c r="B973" s="179"/>
      <c r="C973" s="180"/>
      <c r="D973" s="181"/>
      <c r="E973" s="181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78"/>
      <c r="B974" s="179"/>
      <c r="C974" s="180"/>
      <c r="D974" s="181"/>
      <c r="E974" s="181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78"/>
      <c r="B975" s="179"/>
      <c r="C975" s="180"/>
      <c r="D975" s="181"/>
      <c r="E975" s="181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78"/>
      <c r="B976" s="179"/>
      <c r="C976" s="180"/>
      <c r="D976" s="181"/>
      <c r="E976" s="181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78"/>
      <c r="B977" s="179"/>
      <c r="C977" s="180"/>
      <c r="D977" s="181"/>
      <c r="E977" s="181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78"/>
      <c r="B978" s="179"/>
      <c r="C978" s="180"/>
      <c r="D978" s="181"/>
      <c r="E978" s="181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97"/>
      <c r="B979" s="200"/>
      <c r="D979" s="201"/>
      <c r="E979" s="201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97"/>
      <c r="B980" s="200"/>
      <c r="D980" s="201"/>
      <c r="E980" s="201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97"/>
      <c r="B981" s="200"/>
      <c r="D981" s="201"/>
      <c r="E981" s="201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97"/>
      <c r="B982" s="200"/>
      <c r="D982" s="201"/>
      <c r="E982" s="201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97"/>
      <c r="B983" s="200"/>
      <c r="D983" s="201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97"/>
      <c r="B984" s="200"/>
      <c r="D984" s="202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97"/>
      <c r="B985" s="200"/>
      <c r="D985" s="202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97"/>
      <c r="B986" s="200"/>
      <c r="D986" s="202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97"/>
      <c r="B987" s="200"/>
      <c r="D987" s="202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97"/>
      <c r="B988" s="200"/>
      <c r="D988" s="202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97"/>
      <c r="B989" s="200"/>
      <c r="D989" s="202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97"/>
      <c r="B990" s="200"/>
      <c r="D990" s="202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97"/>
      <c r="B991" s="200"/>
      <c r="D991" s="202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97"/>
      <c r="B992" s="200"/>
      <c r="D992" s="202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97"/>
      <c r="B993" s="200"/>
      <c r="D993" s="202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97"/>
      <c r="B994" s="200"/>
      <c r="D994" s="202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97"/>
      <c r="B995" s="200"/>
      <c r="D995" s="202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97"/>
      <c r="B996" s="200"/>
      <c r="D996" s="202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97"/>
      <c r="B997" s="200"/>
      <c r="D997" s="202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97"/>
      <c r="B998" s="200"/>
      <c r="D998" s="202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</sheetData>
  <mergeCells count="10">
    <mergeCell ref="A3:A7"/>
    <mergeCell ref="A8:A12"/>
    <mergeCell ref="A13:A15"/>
    <mergeCell ref="A19:A20"/>
    <mergeCell ref="A31:A45"/>
    <mergeCell ref="A26:A27"/>
    <mergeCell ref="A28:A30"/>
    <mergeCell ref="A21:A23"/>
    <mergeCell ref="A24:A25"/>
    <mergeCell ref="A16:A18"/>
  </mergeCells>
  <hyperlinks>
    <hyperlink ref="E2" r:id="rId1"/>
    <hyperlink ref="E3" r:id="rId2"/>
    <hyperlink ref="E4" r:id="rId3"/>
    <hyperlink ref="E5" r:id="rId4"/>
    <hyperlink ref="E6" r:id="rId5"/>
    <hyperlink ref="E7" r:id="rId6" display="https://gm.greatminds.org/en-us/knowledgeonthego?utm_campaign=Knowledge%20for%20All%20%7C%20Coronavirus%202020&amp;utm_source=hs_email&amp;utm_medium=email&amp;utm_content=84942936&amp;_hsenc=p2ANqtz--mPDh6FIR72m3kd7JH--qo_r6ur727Dx3NaR3MhXtpDDHqWj9zr3gYdGsd_ElV_pkCWu2POnl_HTfKRq7QhiKJvN2HAStdAx9swPK65dnL-nm4dew&amp;_hsmi=8494293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  <hyperlink ref="E37" r:id="rId35"/>
    <hyperlink ref="E38" r:id="rId36"/>
    <hyperlink ref="E39" r:id="rId37"/>
    <hyperlink ref="E40" r:id="rId38"/>
    <hyperlink ref="E41" r:id="rId39"/>
    <hyperlink ref="E42" r:id="rId40"/>
    <hyperlink ref="E43" r:id="rId41"/>
    <hyperlink ref="E44" r:id="rId42"/>
    <hyperlink ref="E45" r:id="rId43"/>
  </hyperlink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PK-5</vt:lpstr>
      <vt:lpstr>6-12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</cp:lastModifiedBy>
  <dcterms:modified xsi:type="dcterms:W3CDTF">2020-03-21T18:12:22Z</dcterms:modified>
  <cp:category/>
  <cp:contentStatus/>
</cp:coreProperties>
</file>