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823"/>
  <workbookPr autoCompressPictures="0"/>
  <bookViews>
    <workbookView xWindow="0" yWindow="440" windowWidth="24240" windowHeight="13740" tabRatio="500"/>
  </bookViews>
  <sheets>
    <sheet name="Pk-5" sheetId="1" r:id="rId1"/>
    <sheet name="6-1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5" i="2" l="1"/>
  <c r="C44" i="2"/>
  <c r="C43" i="2"/>
  <c r="C42" i="2"/>
  <c r="C41" i="2"/>
  <c r="C40" i="2"/>
  <c r="C39" i="2"/>
  <c r="C38" i="2"/>
  <c r="C37" i="2"/>
  <c r="C36" i="2"/>
  <c r="C35" i="2"/>
  <c r="C34" i="2"/>
  <c r="C33" i="2"/>
  <c r="C32" i="2"/>
  <c r="C31" i="2"/>
  <c r="C30" i="2"/>
  <c r="C29" i="2"/>
  <c r="C28" i="2"/>
  <c r="C27" i="2"/>
  <c r="C26" i="2"/>
  <c r="C25" i="2"/>
  <c r="C24" i="2"/>
  <c r="C20" i="2"/>
  <c r="C19" i="2"/>
  <c r="C17" i="2"/>
  <c r="C16" i="2"/>
  <c r="C15" i="2"/>
  <c r="C13" i="2"/>
  <c r="C11" i="2"/>
  <c r="C10" i="2"/>
  <c r="C9" i="2"/>
  <c r="C8" i="2"/>
  <c r="C5" i="2"/>
  <c r="C4" i="2"/>
  <c r="C3" i="2"/>
  <c r="C2" i="2"/>
  <c r="C65" i="1"/>
  <c r="C64" i="1"/>
  <c r="C63" i="1"/>
  <c r="C62" i="1"/>
  <c r="C61" i="1"/>
  <c r="C60" i="1"/>
  <c r="C59" i="1"/>
  <c r="C58" i="1"/>
  <c r="C57" i="1"/>
  <c r="C56" i="1"/>
  <c r="C55" i="1"/>
  <c r="C54" i="1"/>
  <c r="C53" i="1"/>
  <c r="C52" i="1"/>
  <c r="C51" i="1"/>
  <c r="C50" i="1"/>
  <c r="C49" i="1"/>
  <c r="C48" i="1"/>
  <c r="C47" i="1"/>
  <c r="C45" i="1"/>
  <c r="C43" i="1"/>
  <c r="C42" i="1"/>
  <c r="C41" i="1"/>
  <c r="C40" i="1"/>
  <c r="C39" i="1"/>
  <c r="C38" i="1"/>
  <c r="C37" i="1"/>
  <c r="C36" i="1"/>
  <c r="C35" i="1"/>
  <c r="C34" i="1"/>
  <c r="C33" i="1"/>
  <c r="C32" i="1"/>
  <c r="C31" i="1"/>
  <c r="C30" i="1"/>
  <c r="C29" i="1"/>
  <c r="C28" i="1"/>
  <c r="C25"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<sst xmlns="http://schemas.openxmlformats.org/spreadsheetml/2006/main" count="329" uniqueCount="218">
  <si>
    <t>Subject</t>
  </si>
  <si>
    <t>Grade Level</t>
  </si>
  <si>
    <t>Name</t>
  </si>
  <si>
    <t>Website</t>
  </si>
  <si>
    <t>Math</t>
  </si>
  <si>
    <t>K-5</t>
  </si>
  <si>
    <t>K-12</t>
  </si>
  <si>
    <t>about.zearn.org</t>
  </si>
  <si>
    <t>https://www.ck12.org/student/</t>
  </si>
  <si>
    <t>PK-5</t>
  </si>
  <si>
    <t>https://www.coolmathgames.com/</t>
  </si>
  <si>
    <t>PK-12</t>
  </si>
  <si>
    <t>https://www.ixl.com/</t>
  </si>
  <si>
    <t>PK - 2</t>
  </si>
  <si>
    <t>https://www.khanacademy.org/math</t>
  </si>
  <si>
    <t>https://apps.apple.com/us/app/khan-academy-kids/id1378467217</t>
  </si>
  <si>
    <t>https://www.khanacademy.org/math/engageny</t>
  </si>
  <si>
    <t>K-8</t>
  </si>
  <si>
    <t>https://www.prodigygame.com/</t>
  </si>
  <si>
    <t xml:space="preserve"> https://www.canfigureit.com/</t>
  </si>
  <si>
    <t>ELA (Reading, Language Arts &amp; Writing)</t>
  </si>
  <si>
    <t>PK-1</t>
  </si>
  <si>
    <t xml:space="preserve">Cool Math </t>
  </si>
  <si>
    <t>https://www.coolmath.com/</t>
  </si>
  <si>
    <t>http://mouse.com/redeem. The code is: SCHOOL5260</t>
  </si>
  <si>
    <t>Knowledge on the Go</t>
  </si>
  <si>
    <t>https://gm.greatminds.org/en-us/knowledgeonthego?utm_campaign=Knowledge%20for%20All%20%7C%20Coronavirus%202020&amp;utm_source=hs_email&amp;utm_medium=email&amp;utm_content=84942936&amp;_hsenc=p2ANqtz--mPDh6FIR72m3kd7JH--qo_r6ur727Dx3NaR3MhXtpDDHqWj9zr3gYdGsd_ElV_pkCWu2POnl_HTfKRq7QhiKJvN2HAStdAx9swPK65dnL-nm4dew&amp;_hsmi=84942936</t>
  </si>
  <si>
    <t>**PK-2</t>
  </si>
  <si>
    <t>https://www.starfall.com/h/</t>
  </si>
  <si>
    <t>ELA (English Language Arts, includes reading)</t>
  </si>
  <si>
    <t>PK-9</t>
  </si>
  <si>
    <t>noredink.com</t>
  </si>
  <si>
    <t>https://www.scholastic.com/teachers/teaching-tools/articles/resources/scholastic-learn-at-home--free-resources-for-school-closures.html#</t>
  </si>
  <si>
    <t>PK-2</t>
  </si>
  <si>
    <t>https://apps.apple.com/us/developer/letterland/id875909724</t>
  </si>
  <si>
    <t>https://scope.scholastic.com/</t>
  </si>
  <si>
    <t>https://newsela.com/about/distance-learning/</t>
  </si>
  <si>
    <t>https://www.readworks.org/</t>
  </si>
  <si>
    <t>https://www.shurley.com/</t>
  </si>
  <si>
    <t>Free Rice</t>
  </si>
  <si>
    <t>Pk-5</t>
  </si>
  <si>
    <t>Freerice.com</t>
  </si>
  <si>
    <t>https://www.storylineonline.net/</t>
  </si>
  <si>
    <t>Science</t>
  </si>
  <si>
    <t>https://www.spellingcity.com</t>
  </si>
  <si>
    <t>https://www.lwtears.com/</t>
  </si>
  <si>
    <t>www.biologysimulations.com</t>
  </si>
  <si>
    <t>https://stemscopes.com/resources/stemscopes_online_access_during_covid_19_school_closings.pdf?utm_source=All+STEMscopes+Users+March+2020&amp;utm_campaign=7553a915d4-EMAIL_CAMPAIGN_2020_03_10_04_50&amp;utm_medium=email&amp;utm_term=0_983a091b45-7553a915d4-382976285</t>
  </si>
  <si>
    <t>Collisions Chemistry</t>
  </si>
  <si>
    <t>https://www.playmadagames.com/</t>
  </si>
  <si>
    <t>All Ages</t>
  </si>
  <si>
    <t>https://mysteryscience.com/school-closure-planning</t>
  </si>
  <si>
    <t>https://www.exploratorium.edu/explore</t>
  </si>
  <si>
    <t>Social
 Studies</t>
  </si>
  <si>
    <t>https://www.msn.com/en-us/travel/travel-trivia/stuck-at-home-these-12-famous-museums-offer-virtual-tours-you-can-take-on-your-couch-video/ar-BB119nm6?li=BBnbfcL&amp;fbclid=IwAR0_OBJH7lSyTN3ug_MsOeFnNgB1orTa9OBgilKJ7dhnwlVvHEsptuKkj1c</t>
  </si>
  <si>
    <t>https://academy4sc.org/</t>
  </si>
  <si>
    <t>AFSA Education Foundation</t>
  </si>
  <si>
    <t>Physical Activity and Social Emotional Support</t>
  </si>
  <si>
    <t>Access to Books</t>
  </si>
  <si>
    <t>https://www.gonoodle.com/</t>
  </si>
  <si>
    <t>https://abdodigital.com/?tk=7724458A4EE9A73EE8087AC8D237C57C</t>
  </si>
  <si>
    <t>https://www.cosmickids.com/about/</t>
  </si>
  <si>
    <t>https://www.mindfulschools.org/free-online-mindfulness-class-for-kids/?utm_source=Mindful+Schools+Newsletter&amp;utm_campaign=7968a81a59-EMAIL_CAMPAIGN_NEWSLETTER_2020_03_18_NONREG&amp;utm_medium=email&amp;utm_term=0_024a46d2a1-7968a81a59-21149675</t>
  </si>
  <si>
    <t>https://www.overdrive.com/apps/libby/</t>
  </si>
  <si>
    <t>Age 7+</t>
  </si>
  <si>
    <t>https://apps.apple.com/us/app/id571800810?ign-mpt=uo%3D4</t>
  </si>
  <si>
    <t>ACT Prep</t>
  </si>
  <si>
    <t>Prep Factory</t>
  </si>
  <si>
    <t>https://www.prepfactory.com/</t>
  </si>
  <si>
    <t>Union Test Prep</t>
  </si>
  <si>
    <t>https://docs.google.com/presentation/d/1BALGReH9Yks-AgHTJ_sdLJfS2YnGk-wFxf297iZYFaQ/edit?ts=5e75056f#slide=id.p</t>
  </si>
  <si>
    <t>https://uniontestprep.com/act/practice-test</t>
  </si>
  <si>
    <t>March 2 Success</t>
  </si>
  <si>
    <t>https://www.march2success.com/main/learnmore/collegeprep</t>
  </si>
  <si>
    <t>Music</t>
  </si>
  <si>
    <t>https://docs.google.com/presentation/d/10Z1lMNrDlp6FtlZUzfupyWA-EYcUMcEh4bJD9eNkcKs/edit?ts=5e7503b7#slide=id.g81a18d017e_0_0</t>
  </si>
  <si>
    <t>https://apps.apple.com/us/app/id1242079576?ign-mpt=uo%3D4</t>
  </si>
  <si>
    <t>https://musiclab.chromeexperiments.com/</t>
  </si>
  <si>
    <t>Introductory and intermediate music theory lessons, exercises, ear trainers, and calculators.</t>
  </si>
  <si>
    <t>https://www.musictheory.net/</t>
  </si>
  <si>
    <t>Languages</t>
  </si>
  <si>
    <t>https://www.duolingo.com/</t>
  </si>
  <si>
    <t>www.lingrolearning.com/lingrotogo</t>
  </si>
  <si>
    <t>https://wedolisten.org/Books-and-Lessons</t>
  </si>
  <si>
    <t>Social Emotional</t>
  </si>
  <si>
    <t>www.hereglobalrelief.org</t>
  </si>
  <si>
    <t>ARC Bookshelf is a mobile application available on iOS, Android and viewable on the web, providing American Reading at Home titles specially designed for successful reading practice. 12 free ebooks  (6 in English and 6 in Spanish)</t>
  </si>
  <si>
    <t>https://www.americanreadingathome.com/bookshelf/</t>
  </si>
  <si>
    <t>Spanish 
Resources</t>
  </si>
  <si>
    <t>https://aprendergratis.es/</t>
  </si>
  <si>
    <t>EL students</t>
  </si>
  <si>
    <t>https://bamboolearning.com/resources</t>
  </si>
  <si>
    <t>Students with Disabilities</t>
  </si>
  <si>
    <t>https://bashoandfriends.teachable.com/p/teacher-toolkit-spanish/</t>
  </si>
  <si>
    <t>K-6</t>
  </si>
  <si>
    <t>https://do2learn.com/</t>
  </si>
  <si>
    <t>https://reading.ecb.org/index.html</t>
  </si>
  <si>
    <t>Early Learning and Toddlers</t>
  </si>
  <si>
    <t>Toddlers</t>
  </si>
  <si>
    <t>https://themomfriend.com/montessori-activities-for-toddlers/</t>
  </si>
  <si>
    <t>Ages 0-8</t>
  </si>
  <si>
    <t>http://aaamath.com/</t>
  </si>
  <si>
    <t>PBIS Kids</t>
  </si>
  <si>
    <t>https://pbskids.org/</t>
  </si>
  <si>
    <t>https://www.newreaderspress.com/news-for-you-online</t>
  </si>
  <si>
    <t>Ages 0-6</t>
  </si>
  <si>
    <t>https://circletimefun.com/</t>
  </si>
  <si>
    <t>https://learningally.org/Browse-Audiobooks</t>
  </si>
  <si>
    <t>Ages 2-4</t>
  </si>
  <si>
    <t>https://musiclab.chromeexperiments.com/Experiments</t>
  </si>
  <si>
    <t>https://foublie.com/corona-and-cooking-with-kids</t>
  </si>
  <si>
    <t>Ages 0-4</t>
  </si>
  <si>
    <t>https://www.facebook.com/Motor-Matters-100993918215012/</t>
  </si>
  <si>
    <t>https://www.sensorylifestyle.com/</t>
  </si>
  <si>
    <t xml:space="preserve">1st-8th </t>
  </si>
  <si>
    <t>**Age 3+</t>
  </si>
  <si>
    <t>https://www.adaptedmind.com/index.php</t>
  </si>
  <si>
    <t>All ages</t>
  </si>
  <si>
    <t>https://www.arcademics.com/</t>
  </si>
  <si>
    <t>Ages 1-4</t>
  </si>
  <si>
    <t>https://busytoddler.com/2020/03/indoor-activities/?fbclid=IwAR0MOg876zWbLzHEx15WZtozF6usqicpiEZlpxw4E4fgzOy2KNvdLElKyCg</t>
  </si>
  <si>
    <t>https://lighthouseautismcenter.com/games-activities-children-autism-aspergers-sensory-processing-disorders/</t>
  </si>
  <si>
    <t>https://www.cdc.gov/parents/essentials/structure/building.html</t>
  </si>
  <si>
    <t>https://www.readingrockets.org/atoz</t>
  </si>
  <si>
    <t>1st-8th Grade</t>
  </si>
  <si>
    <t xml:space="preserve">
CK-12 waxay bixisaa casharo ku saabsan Xisaabta, Ingiriisiga, Sayniska, Cilmiga Bulshada, Caafimaadka, Sawirada, iyo Teknolojiyada iyo xitaa shaqada heerka kulliyada.</t>
  </si>
  <si>
    <t>Farsamaynta xisaabta oo lagu kala soocay dhammaan ardayda ku jirta darajooyinka PK-12.</t>
  </si>
  <si>
    <t>IXL waxay siisaa macallimiinta waxkastoo ay u baahan yihiin si ay shaqsi ahaan ugu bartaan barashada, oo leh manhaj buuxa oo ah K-12 (oo daboolaya xisaabta, farshaxanka luqadeed, sayniska, iyo cilmiga bulshada), Cilmiga Waqtiga-dhabta ah, hagitaan shaqsiyeed, iyo falanqayn laqaban karo</t>
  </si>
  <si>
    <t>Waxaa abuuray macallimiinta, aaladdan aadka u dhexgalka leh waxay siisaa goob shaqo oo si sahlan loo adeegsado halkaasoo ardaydu ku baran karaan cadaymaha iyagoo isticmaalaya muruqyada sababaynta.</t>
  </si>
  <si>
    <t>Coolmath.com waxay bixisaa "xisaabta da'da 13-100" - sharraxaadyo si fudud loo fahmi karo mowduucyada sida aljebra, pre-calculus iyo in ka badan</t>
  </si>
  <si>
    <t>Casharka fiidiyowga ee mowduucyada xisaabta ee kala duwan ayaa had iyo goor la cusbooneysiiyaa.</t>
  </si>
  <si>
    <t xml:space="preserve">
Ardaydu waxay horey ugula xisaabtameen No Red Ink markay marayaan fasalkooda Ingiriisiga. Waxay ku celcelin karaan xirfadaha naxwaha iyo qorista</t>
  </si>
  <si>
    <t>Joornaalka Baaxadda waxaa lagu yareyn karaa marin u helidda, iyo waraaqaha waraaqaha lagu shaqeeyo</t>
  </si>
  <si>
    <t>Ka hel kumanaan khasab ah, oo ah qalabka akhriska.</t>
  </si>
  <si>
    <t>ReadWorks waa ilaha tooska ah ee marinnada akhriska iyo qorshayaasha casharka ee ardayda heerarka K-12 oo dhan.</t>
  </si>
  <si>
    <t xml:space="preserve">
Ku dhisi aqoonta ereyada iyada oo loo marayo wacyigelin isku mid ah. Ilmaha iyo dadka waaweyni waa is waafaqi karaan ereyada iyo ereyada kale. Jawaab kasta oo saxan 10 garaam oo bariis ah ayaa lagu daray "baaquli." Tani waxay ka dhigan tahay taageero dhaqaale oo loogu talagalay Barnaamijka Cuntada Adduunka. Markaad ciyaareyso, bariiska bilaashka ahi wuxuu la qabsanayaa heerkaaga. iyada oo loo marayo nashaadaadka tooska ah ee khadka tooska ah</t>
  </si>
  <si>
    <t xml:space="preserve">
Farshaxanno iyo shaybaar casri ah oo loogu talagalay mawduucyada cilmiga bayoolajiyadda oo ay ku jiraan isbeddelka, cilmiga deegaanka, iyo tamarta gacanta.</t>
  </si>
  <si>
    <t xml:space="preserve">
Isukeenista waa nidaam cayaaraha dijitaalka ah, oo ku saleysan qawaaniinta kiimikada, oo loo isticmaali karo soo bandhigid, waxbarid, iyo dib u eegista fikradaha muhiimka ah ee kimistariga.</t>
  </si>
  <si>
    <t>Waxaan u abuurnaa aalado iyo waayo-aragnimo kaa caawinaya inaad noqoto sahamin firfircoon: boqolaal bandhig oo is-xaadiris ah, degel leh in ka badan 35,000 oo bog oo ka kooban waxyaabo ay ka mid yihiin, baaritaanka filimka, farshaxanka fiidkii iyo waxyaabo kaloo badan.</t>
  </si>
  <si>
    <t>Google Arts &amp; Dhaqanka ayaa ku xardhay in ka badan 500 madxaf / meelood oo adduunka oo dhan ah si ay u keenaan qof walba booqashooyin macmal ah iyo bandhigyo internetka ah oo ka mid ah matxafyada ugu caansan adduunka.</t>
  </si>
  <si>
    <t>Academy4SC waa taxane fiidiyow ah oo ku saabsan cilmu-nafsiga kala duwan, hadalka, caqli galnimada, sababaynta, iyo mowduucyada dhaqaalaha. Fiidiyow kasta wuxuu la imaanayaa sharraxa mowduuca iyo sidoo kale qorshaha casharka. Fiidiyowyo cusub ayaa si joogto ah loogu daraa</t>
  </si>
  <si>
    <t xml:space="preserve">Aasaasaha Waxbarshada ee 'AFSA' waa hay'ad samafal ah oo diiradda saareysa waxbaridda macaamiisha da 'walba leh fikradaha maaliyadeed ee shaqsiga ah iyo maaraynta lacagta mas'uul ah. Waxaan bixinaa koorso maaliyadeed oo shaqsiyeed bilaash ah, MoneySKILL, kaas oo gabi ahaanba laga heli karo khadka tooska ah ee ardayda dugsiga dhexe iyo wixii ka sareeya. Koorsada ayaa si buuxda loo habeyn karaa waxaana ka mid ah 37 qaybood oo laga heli karo Ingiriisiga iyo Isbaanishka kuwaas oo ka hadlaya mowduucyada sida miisaaniyadda, keydinta, maalgashiga, iyo inbadan. Barayaashu (oo ay ku jiraan waalidiinta) waxay booqan karaan websaydhkeenna si ay u daawadaan demo una dhammaystiraan foomka diiwaangelinta oo kooban si ay u galaan koorsada oo dhammaystiran.
</t>
  </si>
  <si>
    <t>ABDO gebi ahaanba uruurinta ebook-geyga ayaa hada uhelaya ardayda inay ku galaan guriga oo bilaash ah. Nooc fara badan oo la heli karo.</t>
  </si>
  <si>
    <t>Si aad u aqriso buugaagta dhijitaalka ah iyo buugaag maqal ah aalad kasta. Qof kasta oo haysta kaarka maktabadda (ugu yaraan magaalooyinkasta / gobolada ay adeegsadaan Overdrive) way heli karaan. Appku had iyo jeer waa BILAASH.</t>
  </si>
  <si>
    <t xml:space="preserve">
Imtixaanada tijaabada ah ee 'ACT' oo bilaash ah maado walba</t>
  </si>
  <si>
    <t>Imtixaanada barbaradka ah oo bilaash ah, flashcards iyo fursado kale oo tababar ah</t>
  </si>
  <si>
    <t>Shaybaarka 'Music Music Lab' waa degel ka dhigaya barashada muusikada mid la heli karo iyada oo loo marayo madadaalo, tijaabooyin gacanta-ku ah</t>
  </si>
  <si>
    <t>Ardaydu waxay bartaan oo ku celceliyaan Ingiriisiga (haddii uusan ahayn afkooda koowaad) ama afaf kale</t>
  </si>
  <si>
    <t>Ciyaaraha kaa dhigaya inaad ka fikirto. Dib ugu fiirso ereyada, naxwaha, dhaqanka, istaraatiijiyada, iyo taxadaro barnaamijkan bilaashka ah, ee xiisaha leh. Ururi qadaadiicda iyo dhibco khibrad leh si aad u furatid heerar cusub</t>
  </si>
  <si>
    <t>Aaladda mobilada ee 'HERE' waxaa loogu talagalay inay si dhakhso leh uga caawiso yareynta walaaca iyo walaaca. Waxay u shaqeysaa iyagoo lamid ah jimicsiyada isdhaafsiga (isjiidinta / swiping), neefsashada, muusikada iyo / ama ka fiirsashada la hago si ay u kiciso jawaabta raaxada oo ay u dardar galiso howlaha fulinta. Qaabkan ciyaar-u-eg ayaa loo isticmaali karaa qoyska oo dhan, oo waxay ku caawin karaan xasilinta qolka cabitaanka, ama waxay bixiyaan nasasho maskaxeed ah inta u dhaxaysa howlaha dugsiga.</t>
  </si>
  <si>
    <t>Qalabkani wuxuu si gaar ah diiradda u saaraa la qabsashada walaaca, niyad-jabka, iyo duruufaha adag ee gaarka ah ee loo maro ka-fiirsashada, isku-xidhka, iyo farsamooyinka kale. Barnaamij bilaash ah.</t>
  </si>
  <si>
    <t xml:space="preserve">
Joornaalka Farxada waa mid aad u fudud, barnaamij joornaal BILAASH oo u saamaxa adeegsadayaasha inay qoraan seddex qibrad wanaagsan maalin kasta. Adigoo diirada saaraya daqiiqadaha wanaagsan ee maalin kasta waxay kordhin kartaa farxad</t>
  </si>
  <si>
    <t>Websaydhka macluumaadka baahiyaha gaarka ah ee aan lala soo koobi karin. Barashada dhalinyarada naafada ah waxay helayaan kumanaan waraaqo-heer-hoose oo bilaash ah oo loogu talagalay akhris-qorista, xisaabta, kala-sooca aragga, maareynta dhaqanka, iyo inbadan. Waxa kale oo jira kaararka sawirka daabacan oo la heli karo si kor loogu qaado wada-shaqeynta wanaagsan ee carruurta qabta Autism-ka.</t>
  </si>
  <si>
    <t>IXL waxay siisaa wax walba oo aad ugu baahan tahay inaad shaqsi ahaantaada u barato, oo leh manhaj buuxa oo ah K-12 (oo daboolaya xisaabta, farshaxanka luuqadda, sayniska, iyo daraasadaha bulshada), Baadhitaanka-waqtiga dhabta ah, hagitaan shaqsiyeed, iyo falanqayn wax ku ool ah.</t>
  </si>
  <si>
    <t xml:space="preserve">
Carruurta la halgameysa Xisaabta waxay ka faa'iidaysan karaan websaydhkan BILAASH ah oo ay ka buuxaan casharo xisaab-K-8-oo si fudud-loo fahmo. Bogagga isdhaxgalka ayaa caawinaya ka saarista jahwareerka fikradaha adag sida qeybinta, saamiyada, jibbaarada, iyo garaafka. Ku celceli su'aalaha iyo cayaaraha xiisaha leh sida Countdown-ka waxay ardayda siisaa jawaab-celin deg-deg ah si looga hortago barashada barashada qaababka khaldan.</t>
  </si>
  <si>
    <t>Websaydhkan waxaa laga helaa sheekooyin sahlan oo-akhrin kara kuwaas oo kaa caawin kara inaad barato akhriska, qorista, kuhadalka, iyo fahmida luqadda Ingiriisiga. Toddobo sheeko oo cusub ayaa la dhajiyaa Arbacada kasta, oo ay la socdaan maqal, jimicsi, ereyo eray, jumlad hal eray, erey raadinta, iyo codbixinta. Dhegayso sheeko kasta si dhammaystiran ama jumlad-xukun ah. Hadaadan ahayn macmiil, waxaad isku dayi kartaa qormooyinka qaarkood iyo xujooyin bilaash ah boggayaga Muunad Bilaashka ah. Waxaad ubaahantahay rukumasho iyo sirta si aad ugu raaxeyso dhamaan astaamaha bogga.</t>
  </si>
  <si>
    <t>Barashada dhalinyarada naafada ah waxay helayaan kumanaan waraaqo-heer-hoose oo bilaash ah oo loogu talagalay akhris-qorista, xisaabta, kala-sooca aragga, maareynta dhaqanka, iyo inbadan. Waxa kale oo jira kaararka sawirka daabacan oo la heli karo si kor loogu qaado wada-shaqeynta wanaagsan ee carruurta qabta Autism-ka.</t>
  </si>
  <si>
    <t>Websaydhkan waxaa loo hibeeyay caawinta dadka qaba iinta daabacan, gaar ahaan Disleksiya. Laga bilaabo xanaanada ilaa iyo kuliyada, dhalinyarada naafada ah ee wax baratay waxay marin u heli karaan maktabada websaydhada ka badan 80,000 oo buugaagta maqalka ah oo leh VOICEtext. Buugaagta ku guuleysta abaalmarinta, sida Little Red Riding Hood iyo Alice ee Wonderland, waxaa lagu soo qaatay codad banii aadamnimo si kor loogu qaado fahamka ardayda.</t>
  </si>
  <si>
    <t>Shaybaadhka Muusiga ee Chrome Music waa websaydh ka dhigaya barashada muusikada mid la heli karo iyada oo loo marayo madadaalo, tijaabooyin gacanta-ku ah.</t>
  </si>
  <si>
    <t>Waxaan nahay koox takhasus u leh jimicsiga jirka oo ku saleysan dugsiga iyo shaqada oo adeegyo siiya carruurta Dhalashada-21 ee bartamaha iyo galbeedka Nebraska. Boggan wuxuu u adeegaa sidii waalidiinta loogu heli lahaa waxqabadyo ku saleysan guriga iyo fikradaha.</t>
  </si>
  <si>
    <t xml:space="preserve">
Waxaa aasaasay qalin jabiyayaashii Stanford ee laylisyada ku habboon baahiyaha carruurta gaarka ah. Laga bilaabo fasalka koowaad ilaa sideedaad, ardayda waxay ogaan doonaan boqolaal howlo akhris iyo xisaab oo xiiso leh oo lagu muujiyey daanyeero goofy ah. Carruurtu waxay ku bilaabi doonaan si dhakhso ah kahor intaanay ku mashquulin casharada fiidiyooga oo ay qaataan qiimeynta kobcinta kalsoonida.
</t>
  </si>
  <si>
    <t>Kani waa xarun ciyaaraha fiidiyowga fiidiyowga internetka ah oo ku guuleysatay Abaalmarinta Qalabka Qalabka ee EdTech Magazine 2016 Cool Tool. Ciyaar bilaash ah, ciyaaro fara badan ayaa loo heli karaa ardayda ku mashquulsan maadooyinka K-6 ee xeeladaha leh min higaada ilaa aljebra iyo juqraafi. Caruurta naafada ah wax barashadu way u tartami karaan dhibcaha ugu sareeya iyagoo sare u qaadaya faseexadooda dhabta ah. Waxaa intaa dheer, macallimiinta ama waalidiinta ayaa marin u heli kara warbixinnada raadraaca.</t>
  </si>
  <si>
    <t>Ciyaaraha iyo Waxqabadyada loogu talo galay Caruurta qabta Autism-ka, Asperger's Disorder and Disorder Disorder</t>
  </si>
  <si>
    <t>Ma u baahan tahay caawimaad si aad nolol maalmeedka uga sameyso guriga? Fiiri fikradahan!</t>
  </si>
  <si>
    <t>Qeexid</t>
  </si>
  <si>
    <t>Website-ka</t>
  </si>
  <si>
    <t>Magac</t>
  </si>
  <si>
    <t>Fasalka</t>
  </si>
  <si>
    <t>Maadada</t>
  </si>
  <si>
    <t>Qeexitaan</t>
  </si>
  <si>
    <t>Dhammaan manhajka K-5 - oo ay ku jiraan 400 saacadood oo casharro dijital ah oo ay la socdaan macallimiinta shaashadda iyo dib-u-habeyn taageero ah - BILAASH.</t>
  </si>
  <si>
    <t>Ciyaaraha Coolmath waa goob tababar-maskaxeed xiiso leh qof walba, halkaas oo caqligalka, fakarka iyo xisaabta ay kula kulmaan madadaalo iyo ciyaaro.</t>
  </si>
  <si>
    <t>IXL waxay siisaa macallimiinta waxkastoo ay u baahan yihiin si ay shaqsi ahaan ugu bartaan barashada, oo leh manhaj buuxa oo ah K-12 (oo daboolaya xisaabta, farshaxanka luuqadda, sayniska, iyo cilmiga bulshada), Baadhitaanka-waqtiga dhabta ah, hagitaan shaqsiyeed, iyo falanqayn la taaban karo.</t>
  </si>
  <si>
    <t>Khan Academy Kids waa barnaamij bilaash ah, abaalmarin lagu guuleysto oo loogu talagalay barnaamij waxbarashadda internetka oo loogu talagalay carruurta da'doodu u dhaxayso 2 - 7. Waxay ku shaqeysaa carruurta maaddooyinka aasaasiga ah sida qorista hore, akhriska, qorista, luqadda, iyo xisaabta, iyadoo lagu dhiirrigelinayo hal-abuurka iyo dhisidda xirfadaha shucuurta ee bulshada. Waa da'da-ku habboon, shaqsi ahaaneed oo ku saleysan halka ilmahaagu joogo, iyo ku mashquulsan.</t>
  </si>
  <si>
    <t>Farsamaynta xisaabta oo lagu kala soocay dhammaan ardayda ku jirta darajooyinka PK-12..</t>
  </si>
  <si>
    <t>Tobabarka kobcinta ardayda xisaabta Eurek</t>
  </si>
  <si>
    <t>Ciyaarta 'Prodigy Game' waa ciyaar kombiyuutar waxbarasheed, halkaas oo ardaygu u baahan yahay inuu xaliyo dhibaatooyinka xisaabta si uu u ciyaaro ciyaarta.</t>
  </si>
  <si>
    <t>ABCmouse.com waa barnaamij loogu talagalay in lagu caawiyo carruurta inay dhisaan aasaas aasaas u ah guusha tacliimeed ee mustaqbalka iyadoo la siinayo manhaj dhameystiran oo ku lug leh manhajka internetka si ay si weyn uga caawiyaan bartayaasha hore inay guuleystaan.</t>
  </si>
  <si>
    <t>Starfall.com waa aalad awood leh oo siisa saacado iyo saacado ku lug leh maadooyin waxbarasho oo loogu talagalay carruurta dugsiga gogoldhigga iyo fasalka fasalka. Waxay u isticmaashaa animation iyo cod si ay uga hawl galiso carruurta geedi socodka barashada.</t>
  </si>
  <si>
    <t>Mashruucyo maalinle ah oo lacag la’aan ah si loo ilaaliyo carruurta wax akhriska, fakarka iyo kobaca.</t>
  </si>
  <si>
    <t>Letterland (Phonics / Akhriska Sanadaha Hore) ayaa soo bandhigaya ilaha dijitaalka ah ee loogu talagalay in lagu isticmaalo guriga halka dugsiyadu xidhanyihiin. App waa BILAASH waqti xadidan.</t>
  </si>
  <si>
    <t>Ka hel kumanaan kumanaan khasab ah, oo ah qalabka akhriska.</t>
  </si>
  <si>
    <t>Barnaamijka Shurley Ingiriisiga ee fasalada K-8 wuxuu bixiyaa hab cad, macquul ah, iyo qaab la taaban karo ee farshaxanka luqadda. Ardeydu waxay fahmayaan oo haystaan xitaa fikradaha ugu adag. Shurley English waxay isticmaashaa dhammaan qaababka barashada waxayna bixisaa xiriir macquul ah oo ka dhexeeya naxwaha, xirfadaha, iyo qoraalka</t>
  </si>
  <si>
    <t>wanaagsan oo loogu talagalay carruurta naafada ah wax barashada sida disleksiya. Websaydhkan ayaa duubiya fiidiyowyo bilaash ah oo wariyeyaasha, iyo mararka qaar jilaayaal caan ah sida Eva Longoria, iyagoo kor u akhrinaya buugaagta carruurta. Ardayda waxay horumariyaan xirfadahooda wax qorista iyagoo raacaya qoraalka iyadoo suugaanta ay soo nooleyso..</t>
  </si>
  <si>
    <t xml:space="preserve">
Higgaadinta faneed xiiso leh iyo cayaaraha erayada. Oo BILAASH 90ka maalmood ee soo socda oo leh koodhka: VSCfree90</t>
  </si>
  <si>
    <t>Taakuleynta qorista gacan iyo keboodhaka</t>
  </si>
  <si>
    <t>Manhajka sayniska dhijitaalka ah oo leh gacmaha casharada.</t>
  </si>
  <si>
    <t>Cashar ku saabsan sayniska cilmiga sirta waa casharro gaagaaban oo gaagaaban oo gebi ahaanba dijital ah oo ay kujirto waxqabad. Hawlaha oo dhan waxaa loogu talagalay inay adeegsadaan sahayda sahlan ee aad sida ugu dhaqsaha badan guriga ugu heli doontid.</t>
  </si>
  <si>
    <t>Waxaan u abuurnaa aalado iyo waayo-aragnimo kaa caawinaya inaad noqoto sahamin firfircoon: boqolaal bandhig oo is-xaadiris ah, degel leh in ka badan 35,000 oo bog oo ka kooban waxyaabo ay ka mid yihiin, baaritaanka filimka, farshaxanka fiidkii iyo waxyaabo kaloo badan..</t>
  </si>
  <si>
    <t>GoNoodle® waxay carruuta lashaqeysaa dhaqdhaqaaq iyo fiidiyowyo feejignaan oo ay sameeyeen khubaro koritaanka caruurta. Waa bilaash oo laga heli karaa iskuulka, guriga, iyo meelkasta oo caruurtu joogaan!</t>
  </si>
  <si>
    <t>Xilliga caafimaadku ku habboon yahay ee carruurta qarniga 21aad! 2 TODDHIG LACAG LA'AAN oo bilaash ah oo leh nashaadaadyo iyo nashaadaadyo loogu talagalay carruurta</t>
  </si>
  <si>
    <t>Toddobaadyada soo socda, Iskuulada Mindful waxay soo bandhigi doonaan fasalo maskaxeed BILAASH ah oo loogu talagalay carruurta! Nagala soo xiriir khadka tooska ah - nashaadaadka maskaxda ku haya, dhaqdhaqaaqa miyirka leh, akhrinta - oo aan helno madadaalo wada jir ah oo aan ku wada ogaaneyno.</t>
  </si>
  <si>
    <t>Qalabkani wuxuu si gaar ah diiradda u saaraa la qabsashada walaaca, niyad-jabka, iyo duruufaha adag ee gaarka ah ee loo maro ka-fiirsashada, isku-xidhka, iyo farsamooyinka kale. Barnaamij bilaash ah</t>
  </si>
  <si>
    <t>Barashada bulshada iyo shucuurta (SEL) waa geedi socodka ay caruurta iyo dadka waaweyni ku helayaan oo si wax ku ool ah u adeegsadaan aqoonta, dabeecadaha, iyo xirfadaha lagama maarmaanka u ah fahamka iyo maareeynta shucuurta, dejinta iyo gaaritaanka yoolalka wanaagsan, dareemaan una muujiyaan naxariis dadka kale, aasaasida iyo joogtaynta togan cilaaqaadyada. Boggan BILAASH ah wuxuu leeyahay kartiyo badan oo loogu talagalay ardayda Fasalada PK-2..</t>
  </si>
  <si>
    <t>Barashada bulshada iyo shucuurta (SEL) waa geedi socodka ay caruurta iyo dadka waaweyni ku helayaan oo si wax ku ool ah u adeegsadaan aqoonta, dabeecadaha, iyo xirfadaha lagama maarmaanka u ah fahamka iyo maareeynta shucuurta, dejinta iyo gaaritaanka yoolalka wanaagsan, dareemaan una muujiyaan naxariis dadka kale, aasaasida iyo joogtaynta togan cilaaqaadyada. Boggan BILAASH ah wuxuu leeyahay kartiyo badan oo loogu talagalay ardayda Fasalada PK-2.</t>
  </si>
  <si>
    <t>Joornaalka Farxada waa mid aad u fudud, barnaamij joornaal BILAASH oo u saamaxa adeegsadayaasha inay qoraan seddex qibrad wanaagsan maalin kasta. Adigoo diirada saaraya daqiiqadaha wanaagsan ee maalin kasta waxay kordhin kartaa farxad..</t>
  </si>
  <si>
    <t>ABDO gebi ahaanba uruurinta ebook-geyga ayaa hada uhelaya ardayda inay ku galaan guriga oo bilaash ah.  Noocyo badan oo la heli karo.</t>
  </si>
  <si>
    <t>Sheekada tooska ah ee khadka tooska ah ee loo yaqaan 'Storyline Online', ayaa ku qulqulaya fiidiyowyo muujinaya jilayaal dabaaldega ah oo akhrinaya buugaagta carruurta oo ay weheliyaan sawirro hal abuur leh</t>
  </si>
  <si>
    <t>Madadaalada, buugaagta waxbarasho, fiidiyowyada, cayaaraha iyo heesaha si looga caawiyo carruurta yaryar inay noqdaan dhagaystayaal wanaagsan, bartaan casharro nolosha muhiim u ah iyo inay naftooda wanaag ku dareemaan. Caruurta baranaysa xirfadahan waxay u koraan si wanaagsan oo xog ogaal ah si ay u xalliyaan khilaafaadka waxaana awood loo siiyay in dunida la beddelo.</t>
  </si>
  <si>
    <t>Si aad u aqriso buugaagta dhijitaalka ah iyo buugaag maqal ah aalad kasta. Qof kasta oo haysta kaarka maktabadda (ugu yaraan magaalooyinkasta / gobolada ay adeegsadaan Overdrive) way heli karaan. Appku had iyo jeer waa BILAASH..</t>
  </si>
  <si>
    <t>In kabadan 2000 ilaha xorta ah oo Isbaanish ah.</t>
  </si>
  <si>
    <t>BBarashada Bambaraddu waxay bixisaa codsiyo ku saleysan codkarnimo oo bilaash ah (xirfadaha Alexa) oo daboolaya maadooyin waxbarasho oo kala duwan, oo ay ku jiraan xisaab, ELA / fahamka dhagaysiga, iyo barashada bulshada. Xirfadaha Bamboo Learning Bamboo waxay diirada saaraan madadaalo, guriga-ku-saleysan, waxbarasho saaxiibtinimo, iyo in la hubiyo ka-qeybgalka carruurta ee loo adeegsanayo dabiicadda u gaarka ah teknolojiyada codka ee dhiirrigelisa wada-hadalka firfircoon ee wada-hadalka.</t>
  </si>
  <si>
    <t>Helitaan lacag la’aan ah saddexda bilood ee soo socota casharadeenna ku saleysan Isbaanishka ee ku saleysan mowduucyada u dhexeeya maalmaha usbuuca iyo xilliyada, illaa midabada iyo waxyaabaha fasalka. Tan waxaa ku jira fiidiyowyada muusikada, waraaqaha shaqada, iyo faylalka heesaha.</t>
  </si>
  <si>
    <t>Kheyraadka fahamka aqrinta ee ardayda dugsiga hoose iyo macallimiinta. Waxaan diirada saareynaa sideed xeelado cilmi baaris ku saleysan: Isticmaalka Aqoonta hore, Sameynta Xiriirinta, Su'aalaha, Muuqaalka, Xariirinta, Soo Kordhinta, Qiimaynta iyo Sintirka. Waxaa lagu heli karaa Ingiriis iyo Isbaanish</t>
  </si>
  <si>
    <t xml:space="preserve">Ku haynta ilmaha socod baradka waxay noqon kartaa shaqo waqti buuxa ah. Ka caawinta iyaga sidii ay ku ogaan lahaayeen waxyaabo cusub iyo bixinta nashaadaadyo ku habboon korriimo waa qayb muhiim ah oo ka mid ah doorkeenna waalidnimo. Hawlaha soo socda ee Montessori ee socod-baradka waa kuwa fudud oo qaali ah in la sameeyo. BILAASH </t>
  </si>
  <si>
    <t>Ciyaaraha waxbarasho, sheekooyinka, fiidiyaha, iyo inbadan. BILAASH</t>
  </si>
  <si>
    <t>Yoga, Sheekooyinka, Dubitaanka iyo Ciyaarta, iyo Heesta-Hooris BILAASH ah</t>
  </si>
  <si>
    <t>Kari, Waxbar, oo Ku Cuna Cunno. Ku soo biir emaylkeena toddobaadlaha ah oo leh dhiirrigelinta karinta iyo nashaadaadka farxadda leh si aad noogu soo mariso joogitaanka COVID19. Waxaan helnay tan. BILAASH</t>
  </si>
  <si>
    <t>Nolosha dareenka waxaa ka go'an wadaagida caddeynta ku saleysan fikradaha ciyaarta iyo ilaha waalidnimada ee kaa caawin doona inaad dareento kalsooni ku haynta waalidnimada iyo kor u qaadista horumarka cunuggaaga.</t>
  </si>
  <si>
    <t>hadaad ubaahantahay nashaadaad hada si aad u caawiso noloshaada guriga, isagu waa kan ugu Fiican nashaadaadyada gudaha ee Busy Toddler.</t>
  </si>
  <si>
    <t>Websaydhka baahiyaha gaarka ah ee aan lala jaanqaadin. Barashada dhalinyarada naafada ah waxay helayaan kumanaan waraaqo-heer-hoose oo bilaash ah oo loogu talagalay akhris-qorista, xisaabta, kala-sooca aragga, maareynta dhaqanka, iyo inbadan. Waxaa sidoo kale jira kaararka sawirka daabacan oo la heli karo si kor loogu qaado wada-shaqeynta wanaagsan ee carruurta qabta Autism-ka.</t>
  </si>
  <si>
    <t>Waxaa lagu soo bandhigaa PBS-da websaydhka abaalmarinta David M. Rubenstein ee loogu talagalay in lagu bixiyo nashaadaadyo ku saleysan cilmi-baaris oo ka caawinaya akhristayaasha halgamaya. Waxa jira maktabad ballaadhan oo casharo ah oo ku wajahan akhriska, hadalka afka, wacyiga taleefanka, fahamka akhriska, iyo xirfadaha kale ee qorista. Ilmuhu sidoo kale waxay ku dhiirrigelin karaan xiisaha ay u qabaan inay la akhriyaan buugga buug-gacmeedyada 'ased' sida 'Dhallin-yarada Da'da yar.'.”</t>
  </si>
  <si>
    <t>wanaagsan oo loogu talagalay carruurta naafada ah wax barashada sida disleksiya. Websaydhkan ayaa duubiya fiidiyowyo bilaash ah oo wariyeyaasha, iyo mararka qaar jilaayaal caan ah sida Eva Longoria, iyagoo kor u akhrinaya buugaagta carruurta. Ardayda waxay horumariyaan xirfadahooda wax qorista iyagoo raacaya qoraalka iyadoo suugaanta ay soo nooleyso.</t>
  </si>
  <si>
    <t>Waxaa aasaasay qalin jabiyayaashii Stanford ee laylisyada ku habboon baahiyaha carruurta ee gaarka ah. Laga bilaabo fasalka koowaad ilaa sideedaad, ardayda waxay ogaan doonaan boqolaal howlo akhris iyo xisaab oo xiiso leh oo lagu muujiyey daanyeero goofy ah. Carruurtu waxay ku bilaabi doonaan si dhakhso ah kahor intaanay ku mashquulin casharada fiidiyooga oo ay qaataan qiimeynta kobcinta kalsoonida..</t>
  </si>
  <si>
    <t xml:space="preserve">Kani waa xarun ciyaaraha fiidiyowga fiidiyowga internetka ah oo ku guuleysatay Abaalmarinta Qalabka Qalabka ee EdTech Magazine 2016 Cool Tool. Ciyaar bilaash ah, ciyaaro fara badan ayaa loo heli karaa ardayda ku mashquulsan maadooyinka K-6 ee xeeladaha leh min higaada ilaa aljebra iyo juqraafi. Caruurta naafada ah wax barashadu waxay u tartami karaan dhibco sare iyagoo kor u qaadaya faseexadooda dhabta ah. Waxaa intaa dheer, macallimiinta ama </t>
  </si>
  <si>
    <t>Kheyraadka fahamka aqrinta ee ardayda dugsiga hoose iyo macallimiinta. Waxaan diirada saareynaa sideed xeelado cilmi baaris ku saleysan: Isticmaalka Aqoonta hore, Sameynta Xiriirinta, Su'aalaha, Muuqaalka, Xariirinta, Soo Kordhinta, Qiimaynta iyo Sintirka. Waxaa lagu heli karaa Ingiriis iyo Isbaanish.</t>
  </si>
  <si>
    <t>Ciyaaraha iyo Waxqabadyada loogu talagalay carruurta leh Autism-ka, Asperger's Disorder and Disorder Disorder</t>
  </si>
  <si>
    <t>Ma u baahan tahay caawimaad si aad nolol maalmeedka guriga uga shaqayso? Fiiri fikradahan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</si>
</sst>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20" x14ac:knownFonts="1">
    <font>
      <sz val="10"/>
      <color rgb="FF000000"/>
      <name val="Arial"/>
    </font>
    <font>
      <sz val="10"/>
      <name val="Arial"/>
    </font>
    <font>
      <sz val="10"/>
      <color theme="1"/>
      <name val="Arial"/>
    </font>
    <font>
      <sz val="10"/>
      <name val="Arial"/>
    </font>
    <font>
      <sz val="10"/>
      <name val="Cambria"/>
    </font>
    <font>
      <sz val="10"/>
      <color theme="1"/>
      <name val="Cambria"/>
    </font>
    <font>
      <b/>
      <sz val="10"/>
      <name val="Cambria"/>
    </font>
    <font>
      <u/>
      <sz val="10"/>
      <color rgb="FF0000FF"/>
      <name val="Cambria"/>
    </font>
    <font>
      <b/>
      <sz val="10"/>
      <color theme="1"/>
      <name val="Cambria"/>
    </font>
    <font>
      <sz val="10"/>
      <color rgb="FF000000"/>
      <name val="Cambria"/>
    </font>
    <font>
      <sz val="10"/>
      <color rgb="FF222222"/>
      <name val="Cambria"/>
    </font>
    <font>
      <sz val="10"/>
      <color rgb="FF3C4043"/>
      <name val="Cambria"/>
    </font>
    <font>
      <u/>
      <sz val="10"/>
      <color rgb="FF1155CC"/>
      <name val="Cambria"/>
    </font>
    <font>
      <u/>
      <sz val="10"/>
      <color rgb="FF000000"/>
      <name val="Cambria"/>
    </font>
    <font>
      <sz val="10"/>
      <color rgb="FF444444"/>
      <name val="Cambria"/>
    </font>
    <font>
      <b/>
      <sz val="10"/>
      <color rgb="FF000000"/>
      <name val="Cambria"/>
    </font>
    <font>
      <sz val="10"/>
      <color rgb="FF333333"/>
      <name val="Cambria"/>
    </font>
    <font>
      <sz val="10"/>
      <color rgb="FF414141"/>
      <name val="Cambria"/>
    </font>
    <font>
      <sz val="10"/>
      <color rgb="FF0000FF"/>
      <name val="Cambria"/>
    </font>
    <font>
      <i/>
      <sz val="10"/>
      <name val="Cambria"/>
    </font>
  </fonts>
  <fills count="11">
    <fill>
      <patternFill patternType="none"/>
    </fill>
    <fill>
      <patternFill patternType="gray125"/>
    </fill>
    <fill>
      <patternFill patternType="solid">
        <fgColor rgb="FFB7B7B7"/>
        <bgColor rgb="FFB7B7B7"/>
      </patternFill>
    </fill>
    <fill>
      <patternFill patternType="solid">
        <fgColor rgb="FFFCE5CD"/>
        <bgColor rgb="FFFCE5CD"/>
      </patternFill>
    </fill>
    <fill>
      <patternFill patternType="solid">
        <fgColor rgb="FFF4CCCC"/>
        <bgColor rgb="FFF4CCCC"/>
      </patternFill>
    </fill>
    <fill>
      <patternFill patternType="solid">
        <fgColor rgb="FFD9D2E9"/>
        <bgColor rgb="FFD9D2E9"/>
      </patternFill>
    </fill>
    <fill>
      <patternFill patternType="solid">
        <fgColor rgb="FFFFFFFF"/>
        <bgColor rgb="FFFFFFFF"/>
      </patternFill>
    </fill>
    <fill>
      <patternFill patternType="solid">
        <fgColor rgb="FFD9EAD3"/>
        <bgColor rgb="FFD9EAD3"/>
      </patternFill>
    </fill>
    <fill>
      <patternFill patternType="solid">
        <fgColor rgb="FFC9DAF8"/>
        <bgColor rgb="FFC9DAF8"/>
      </patternFill>
    </fill>
    <fill>
      <patternFill patternType="solid">
        <fgColor rgb="FFEAD1DC"/>
        <bgColor rgb="FFEAD1DC"/>
      </patternFill>
    </fill>
    <fill>
      <patternFill patternType="solid">
        <fgColor rgb="FFFFF2CC"/>
        <bgColor rgb="FFFFF2CC"/>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96">
    <xf numFmtId="0" fontId="0" fillId="0" borderId="0" xfId="0" applyFont="1" applyAlignment="1"/>
    <xf numFmtId="0" fontId="2" fillId="0" borderId="0" xfId="0" applyFont="1" applyAlignment="1"/>
    <xf numFmtId="0" fontId="2" fillId="6" borderId="0" xfId="0" applyFont="1" applyFill="1" applyAlignment="1">
      <alignment wrapText="1"/>
    </xf>
    <xf numFmtId="0" fontId="2" fillId="6"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left"/>
    </xf>
    <xf numFmtId="0" fontId="1" fillId="0" borderId="0" xfId="0" applyFont="1" applyAlignment="1"/>
    <xf numFmtId="0" fontId="1" fillId="0" borderId="0" xfId="0" applyFont="1" applyAlignment="1">
      <alignment wrapText="1"/>
    </xf>
    <xf numFmtId="0" fontId="3" fillId="0" borderId="0" xfId="0" applyFont="1" applyAlignment="1">
      <alignment vertical="center" wrapText="1"/>
    </xf>
    <xf numFmtId="0" fontId="2" fillId="0" borderId="0" xfId="0" applyFont="1" applyAlignment="1">
      <alignment horizontal="left"/>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4" fillId="2" borderId="0" xfId="0" applyFont="1" applyFill="1" applyAlignment="1">
      <alignment vertical="center" wrapText="1"/>
    </xf>
    <xf numFmtId="0" fontId="4" fillId="2" borderId="0" xfId="0" applyFont="1" applyFill="1" applyAlignment="1">
      <alignment horizontal="left"/>
    </xf>
    <xf numFmtId="0" fontId="5" fillId="2" borderId="0" xfId="0" applyFont="1" applyFill="1" applyAlignment="1"/>
    <xf numFmtId="0" fontId="4" fillId="2" borderId="0" xfId="0" applyFont="1" applyFill="1" applyAlignment="1">
      <alignment wrapText="1"/>
    </xf>
    <xf numFmtId="0" fontId="5" fillId="2" borderId="0" xfId="0" applyFont="1" applyFill="1" applyAlignment="1">
      <alignment wrapText="1"/>
    </xf>
    <xf numFmtId="0" fontId="6" fillId="4" borderId="2" xfId="0" applyFont="1" applyFill="1" applyBorder="1" applyAlignment="1">
      <alignment vertical="center" textRotation="90" wrapText="1"/>
    </xf>
    <xf numFmtId="0" fontId="4" fillId="4" borderId="2" xfId="0" applyFont="1" applyFill="1" applyBorder="1" applyAlignment="1">
      <alignment horizontal="left"/>
    </xf>
    <xf numFmtId="0" fontId="7" fillId="4" borderId="2" xfId="0" applyFont="1" applyFill="1" applyBorder="1" applyAlignment="1"/>
    <xf numFmtId="0" fontId="4" fillId="4" borderId="2" xfId="0" applyFont="1" applyFill="1" applyBorder="1" applyAlignment="1">
      <alignment wrapText="1"/>
    </xf>
    <xf numFmtId="0" fontId="7" fillId="4" borderId="2" xfId="0" applyFont="1" applyFill="1" applyBorder="1" applyAlignment="1">
      <alignment horizontal="left" wrapText="1"/>
    </xf>
    <xf numFmtId="0" fontId="8" fillId="3" borderId="1" xfId="0" applyFont="1" applyFill="1" applyBorder="1" applyAlignment="1">
      <alignment horizontal="center" vertical="center" textRotation="90" wrapText="1"/>
    </xf>
    <xf numFmtId="0" fontId="4" fillId="3" borderId="2" xfId="0" applyFont="1" applyFill="1" applyBorder="1" applyAlignment="1">
      <alignment horizontal="left" vertical="center"/>
    </xf>
    <xf numFmtId="0" fontId="7" fillId="3" borderId="2" xfId="0" applyFont="1" applyFill="1" applyBorder="1" applyAlignment="1">
      <alignment vertical="center"/>
    </xf>
    <xf numFmtId="0" fontId="4" fillId="3" borderId="2" xfId="0" applyFont="1" applyFill="1" applyBorder="1" applyAlignment="1">
      <alignment vertical="center" wrapText="1"/>
    </xf>
    <xf numFmtId="0" fontId="7" fillId="3" borderId="2" xfId="0" applyFont="1" applyFill="1" applyBorder="1" applyAlignment="1">
      <alignment vertical="center" wrapText="1"/>
    </xf>
    <xf numFmtId="0" fontId="4" fillId="0" borderId="3" xfId="0" applyFont="1" applyBorder="1"/>
    <xf numFmtId="0" fontId="9" fillId="3" borderId="2" xfId="0" applyFont="1" applyFill="1" applyBorder="1" applyAlignment="1">
      <alignment horizontal="left" vertical="center" wrapText="1"/>
    </xf>
    <xf numFmtId="164" fontId="4" fillId="3" borderId="2" xfId="0" applyNumberFormat="1" applyFont="1" applyFill="1" applyBorder="1" applyAlignment="1">
      <alignment horizontal="left"/>
    </xf>
    <xf numFmtId="0" fontId="9" fillId="3" borderId="2" xfId="0" applyFont="1" applyFill="1" applyBorder="1" applyAlignment="1"/>
    <xf numFmtId="0" fontId="10" fillId="3" borderId="2" xfId="0" applyFont="1" applyFill="1" applyBorder="1" applyAlignment="1">
      <alignment horizontal="left" wrapText="1"/>
    </xf>
    <xf numFmtId="0" fontId="9" fillId="3" borderId="2" xfId="0" applyFont="1" applyFill="1" applyBorder="1" applyAlignment="1">
      <alignment wrapText="1"/>
    </xf>
    <xf numFmtId="0" fontId="4" fillId="3" borderId="2" xfId="0" applyFont="1" applyFill="1" applyBorder="1" applyAlignment="1">
      <alignment horizontal="left"/>
    </xf>
    <xf numFmtId="0" fontId="4" fillId="3" borderId="2" xfId="0" applyFont="1" applyFill="1" applyBorder="1" applyAlignment="1"/>
    <xf numFmtId="0" fontId="9" fillId="3" borderId="2" xfId="0" applyFont="1" applyFill="1" applyBorder="1" applyAlignment="1">
      <alignment horizontal="left" wrapText="1"/>
    </xf>
    <xf numFmtId="0" fontId="7" fillId="3" borderId="2" xfId="0" applyFont="1" applyFill="1" applyBorder="1" applyAlignment="1">
      <alignment horizontal="left" vertical="top" wrapText="1"/>
    </xf>
    <xf numFmtId="0" fontId="4" fillId="0" borderId="4" xfId="0" applyFont="1" applyBorder="1"/>
    <xf numFmtId="0" fontId="4" fillId="3" borderId="2" xfId="0" applyFont="1" applyFill="1" applyBorder="1" applyAlignment="1">
      <alignment wrapText="1"/>
    </xf>
    <xf numFmtId="0" fontId="7" fillId="3" borderId="2" xfId="0" applyFont="1" applyFill="1" applyBorder="1" applyAlignment="1">
      <alignment wrapText="1"/>
    </xf>
    <xf numFmtId="0" fontId="8" fillId="5" borderId="1" xfId="0" applyFont="1" applyFill="1" applyBorder="1" applyAlignment="1">
      <alignment horizontal="center" vertical="center" textRotation="90" wrapText="1"/>
    </xf>
    <xf numFmtId="164" fontId="4" fillId="5" borderId="2" xfId="0" applyNumberFormat="1" applyFont="1" applyFill="1" applyBorder="1" applyAlignment="1">
      <alignment horizontal="left"/>
    </xf>
    <xf numFmtId="0" fontId="7" fillId="5" borderId="2" xfId="0" applyFont="1" applyFill="1" applyBorder="1" applyAlignment="1"/>
    <xf numFmtId="0" fontId="4" fillId="5" borderId="2" xfId="0" applyFont="1" applyFill="1" applyBorder="1" applyAlignment="1">
      <alignment wrapText="1"/>
    </xf>
    <xf numFmtId="0" fontId="7" fillId="5" borderId="2" xfId="0" applyFont="1" applyFill="1" applyBorder="1" applyAlignment="1">
      <alignment wrapText="1"/>
    </xf>
    <xf numFmtId="164" fontId="4" fillId="5" borderId="2" xfId="0" applyNumberFormat="1" applyFont="1" applyFill="1" applyBorder="1" applyAlignment="1">
      <alignment horizontal="left" vertical="center"/>
    </xf>
    <xf numFmtId="0" fontId="7" fillId="5" borderId="2" xfId="0" applyFont="1" applyFill="1" applyBorder="1" applyAlignment="1">
      <alignment horizontal="left" vertical="center"/>
    </xf>
    <xf numFmtId="0" fontId="9" fillId="5" borderId="2" xfId="0" applyFont="1" applyFill="1" applyBorder="1" applyAlignment="1">
      <alignment horizontal="left" vertical="center" wrapText="1"/>
    </xf>
    <xf numFmtId="0" fontId="7" fillId="5" borderId="2" xfId="0" applyFont="1" applyFill="1" applyBorder="1" applyAlignment="1">
      <alignment horizontal="left" vertical="center" wrapText="1"/>
    </xf>
    <xf numFmtId="0" fontId="4" fillId="5" borderId="2" xfId="0" applyFont="1" applyFill="1" applyBorder="1" applyAlignment="1">
      <alignment horizontal="left" vertical="center"/>
    </xf>
    <xf numFmtId="0" fontId="11" fillId="5" borderId="2" xfId="0" applyFont="1" applyFill="1" applyBorder="1" applyAlignment="1">
      <alignment horizontal="left" vertical="center" wrapText="1"/>
    </xf>
    <xf numFmtId="0" fontId="4" fillId="5" borderId="2" xfId="0" applyFont="1" applyFill="1" applyBorder="1" applyAlignment="1">
      <alignment horizontal="left"/>
    </xf>
    <xf numFmtId="0" fontId="4" fillId="5" borderId="2" xfId="0" applyFont="1" applyFill="1" applyBorder="1" applyAlignment="1"/>
    <xf numFmtId="0" fontId="12" fillId="5" borderId="2" xfId="0" applyFont="1" applyFill="1" applyBorder="1" applyAlignment="1">
      <alignment horizontal="left" vertical="top" wrapText="1"/>
    </xf>
    <xf numFmtId="0" fontId="8" fillId="7" borderId="1" xfId="0" applyFont="1" applyFill="1" applyBorder="1" applyAlignment="1">
      <alignment vertical="center" textRotation="90" wrapText="1"/>
    </xf>
    <xf numFmtId="164" fontId="4" fillId="7" borderId="2" xfId="0" applyNumberFormat="1" applyFont="1" applyFill="1" applyBorder="1" applyAlignment="1">
      <alignment horizontal="left"/>
    </xf>
    <xf numFmtId="0" fontId="7" fillId="7" borderId="2" xfId="0" applyFont="1" applyFill="1" applyBorder="1" applyAlignment="1"/>
    <xf numFmtId="0" fontId="9" fillId="7" borderId="2" xfId="0" applyFont="1" applyFill="1" applyBorder="1" applyAlignment="1">
      <alignment horizontal="left" wrapText="1"/>
    </xf>
    <xf numFmtId="0" fontId="7" fillId="7" borderId="2" xfId="0" applyFont="1" applyFill="1" applyBorder="1" applyAlignment="1">
      <alignment horizontal="left" wrapText="1"/>
    </xf>
    <xf numFmtId="0" fontId="4" fillId="7" borderId="2" xfId="0" applyFont="1" applyFill="1" applyBorder="1" applyAlignment="1"/>
    <xf numFmtId="0" fontId="10" fillId="7" borderId="2" xfId="0" applyFont="1" applyFill="1" applyBorder="1" applyAlignment="1">
      <alignment horizontal="left" wrapText="1"/>
    </xf>
    <xf numFmtId="0" fontId="7" fillId="7" borderId="2" xfId="0" applyFont="1" applyFill="1" applyBorder="1" applyAlignment="1">
      <alignment horizontal="left" vertical="top" wrapText="1"/>
    </xf>
    <xf numFmtId="0" fontId="4" fillId="7" borderId="2" xfId="0" applyFont="1" applyFill="1" applyBorder="1" applyAlignment="1">
      <alignment horizontal="left" vertical="center"/>
    </xf>
    <xf numFmtId="0" fontId="7" fillId="7" borderId="2" xfId="0" applyFont="1" applyFill="1" applyBorder="1" applyAlignment="1">
      <alignment horizontal="left" vertical="center"/>
    </xf>
    <xf numFmtId="0" fontId="4" fillId="7" borderId="2" xfId="0" applyFont="1" applyFill="1" applyBorder="1" applyAlignment="1">
      <alignment wrapText="1"/>
    </xf>
    <xf numFmtId="0" fontId="7" fillId="7" borderId="2" xfId="0" applyFont="1" applyFill="1" applyBorder="1" applyAlignment="1">
      <alignment vertical="center" wrapText="1"/>
    </xf>
    <xf numFmtId="0" fontId="8" fillId="8" borderId="1" xfId="0" applyFont="1" applyFill="1" applyBorder="1" applyAlignment="1">
      <alignment horizontal="center" vertical="center" textRotation="90" wrapText="1"/>
    </xf>
    <xf numFmtId="164" fontId="4" fillId="8" borderId="2" xfId="0" applyNumberFormat="1" applyFont="1" applyFill="1" applyBorder="1" applyAlignment="1">
      <alignment horizontal="left"/>
    </xf>
    <xf numFmtId="0" fontId="7" fillId="8" borderId="2" xfId="0" applyFont="1" applyFill="1" applyBorder="1" applyAlignment="1"/>
    <xf numFmtId="0" fontId="9" fillId="8" borderId="2" xfId="0" applyFont="1" applyFill="1" applyBorder="1" applyAlignment="1">
      <alignment horizontal="left" wrapText="1"/>
    </xf>
    <xf numFmtId="0" fontId="7" fillId="8" borderId="2" xfId="0" applyFont="1" applyFill="1" applyBorder="1" applyAlignment="1">
      <alignment horizontal="left" wrapText="1"/>
    </xf>
    <xf numFmtId="0" fontId="13" fillId="8" borderId="2" xfId="0" applyFont="1" applyFill="1" applyBorder="1" applyAlignment="1">
      <alignment horizontal="left"/>
    </xf>
    <xf numFmtId="0" fontId="9" fillId="8" borderId="2" xfId="0" applyFont="1" applyFill="1" applyBorder="1" applyAlignment="1">
      <alignment horizontal="left"/>
    </xf>
    <xf numFmtId="0" fontId="4" fillId="8" borderId="2" xfId="0" applyFont="1" applyFill="1" applyBorder="1" applyAlignment="1">
      <alignment wrapText="1"/>
    </xf>
    <xf numFmtId="0" fontId="8" fillId="10" borderId="1" xfId="0" applyFont="1" applyFill="1" applyBorder="1" applyAlignment="1">
      <alignment vertical="center" textRotation="90" wrapText="1"/>
    </xf>
    <xf numFmtId="0" fontId="4" fillId="10" borderId="2" xfId="0" applyFont="1" applyFill="1" applyBorder="1" applyAlignment="1">
      <alignment horizontal="left"/>
    </xf>
    <xf numFmtId="0" fontId="13" fillId="10" borderId="2" xfId="0" applyFont="1" applyFill="1" applyBorder="1" applyAlignment="1">
      <alignment horizontal="left"/>
    </xf>
    <xf numFmtId="0" fontId="9" fillId="10" borderId="2" xfId="0" applyFont="1" applyFill="1" applyBorder="1" applyAlignment="1">
      <alignment horizontal="left" wrapText="1"/>
    </xf>
    <xf numFmtId="0" fontId="12" fillId="10" borderId="2" xfId="0" applyFont="1" applyFill="1" applyBorder="1" applyAlignment="1">
      <alignment horizontal="left" vertical="top" wrapText="1"/>
    </xf>
    <xf numFmtId="0" fontId="7" fillId="10" borderId="2" xfId="0" applyFont="1" applyFill="1" applyBorder="1" applyAlignment="1">
      <alignment vertical="center"/>
    </xf>
    <xf numFmtId="0" fontId="10" fillId="10" borderId="2"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8" fillId="8" borderId="1" xfId="0" applyFont="1" applyFill="1" applyBorder="1" applyAlignment="1">
      <alignment vertical="center" textRotation="90" wrapText="1"/>
    </xf>
    <xf numFmtId="0" fontId="4" fillId="8" borderId="2" xfId="0" applyFont="1" applyFill="1" applyBorder="1" applyAlignment="1"/>
    <xf numFmtId="0" fontId="7" fillId="0" borderId="2" xfId="0" applyFont="1" applyBorder="1" applyAlignment="1">
      <alignment wrapText="1"/>
    </xf>
    <xf numFmtId="0" fontId="8" fillId="3" borderId="1" xfId="0" applyFont="1" applyFill="1" applyBorder="1" applyAlignment="1">
      <alignment vertical="center" textRotation="90" wrapText="1"/>
    </xf>
    <xf numFmtId="0" fontId="7" fillId="3" borderId="2" xfId="0" applyFont="1" applyFill="1" applyBorder="1" applyAlignment="1"/>
    <xf numFmtId="0" fontId="14" fillId="3" borderId="2" xfId="0" applyFont="1" applyFill="1" applyBorder="1" applyAlignment="1">
      <alignment horizontal="left" wrapText="1"/>
    </xf>
    <xf numFmtId="0" fontId="7" fillId="3" borderId="2" xfId="0" applyFont="1" applyFill="1" applyBorder="1" applyAlignment="1">
      <alignment horizontal="left" wrapText="1"/>
    </xf>
    <xf numFmtId="0" fontId="11" fillId="3" borderId="2" xfId="0" applyFont="1" applyFill="1" applyBorder="1" applyAlignment="1">
      <alignment horizontal="left" wrapText="1"/>
    </xf>
    <xf numFmtId="0" fontId="8" fillId="5" borderId="1" xfId="0" applyFont="1" applyFill="1" applyBorder="1" applyAlignment="1">
      <alignment vertical="center" textRotation="90" wrapText="1"/>
    </xf>
    <xf numFmtId="0" fontId="7" fillId="5" borderId="2" xfId="0" applyFont="1" applyFill="1" applyBorder="1" applyAlignment="1">
      <alignment horizontal="left" wrapText="1"/>
    </xf>
    <xf numFmtId="0" fontId="9" fillId="5" borderId="2" xfId="0" applyFont="1" applyFill="1" applyBorder="1" applyAlignment="1">
      <alignment horizontal="left" wrapText="1"/>
    </xf>
    <xf numFmtId="0" fontId="7" fillId="10" borderId="2" xfId="0" applyFont="1" applyFill="1" applyBorder="1" applyAlignment="1"/>
    <xf numFmtId="0" fontId="7" fillId="10" borderId="2" xfId="0" applyFont="1" applyFill="1" applyBorder="1" applyAlignment="1">
      <alignment horizontal="left" vertical="top" wrapText="1"/>
    </xf>
    <xf numFmtId="0" fontId="4" fillId="10" borderId="2" xfId="0" applyFont="1" applyFill="1" applyBorder="1" applyAlignment="1">
      <alignment horizontal="left" vertical="center"/>
    </xf>
    <xf numFmtId="0" fontId="7" fillId="10" borderId="2" xfId="0" applyFont="1" applyFill="1" applyBorder="1" applyAlignment="1">
      <alignment horizontal="left" vertical="center"/>
    </xf>
    <xf numFmtId="0" fontId="7" fillId="10" borderId="2" xfId="0" applyFont="1" applyFill="1" applyBorder="1" applyAlignment="1">
      <alignment vertical="center" wrapText="1"/>
    </xf>
    <xf numFmtId="0" fontId="4" fillId="10" borderId="2" xfId="0" applyFont="1" applyFill="1" applyBorder="1" applyAlignment="1">
      <alignment wrapText="1"/>
    </xf>
    <xf numFmtId="0" fontId="8" fillId="7" borderId="1" xfId="0" applyFont="1" applyFill="1" applyBorder="1" applyAlignment="1">
      <alignment horizontal="left" vertical="center" textRotation="90" wrapText="1"/>
    </xf>
    <xf numFmtId="0" fontId="9" fillId="7" borderId="2" xfId="0" applyFont="1" applyFill="1" applyBorder="1" applyAlignment="1">
      <alignment horizontal="left" vertical="center" wrapText="1"/>
    </xf>
    <xf numFmtId="0" fontId="7" fillId="7" borderId="2" xfId="0" applyFont="1" applyFill="1" applyBorder="1" applyAlignment="1">
      <alignment horizontal="left"/>
    </xf>
    <xf numFmtId="0" fontId="5" fillId="7" borderId="2" xfId="0" applyFont="1" applyFill="1" applyBorder="1" applyAlignment="1">
      <alignment wrapText="1"/>
    </xf>
    <xf numFmtId="0" fontId="7" fillId="7" borderId="2" xfId="0" applyFont="1" applyFill="1" applyBorder="1" applyAlignment="1">
      <alignment wrapText="1"/>
    </xf>
    <xf numFmtId="0" fontId="4" fillId="7" borderId="2" xfId="0" applyFont="1" applyFill="1" applyBorder="1" applyAlignment="1">
      <alignment vertical="center" wrapText="1"/>
    </xf>
    <xf numFmtId="0" fontId="7" fillId="7" borderId="2" xfId="0" applyFont="1" applyFill="1" applyBorder="1" applyAlignment="1">
      <alignment horizontal="left" vertical="center" wrapText="1"/>
    </xf>
    <xf numFmtId="0" fontId="8" fillId="2" borderId="0" xfId="0" applyFont="1" applyFill="1" applyAlignment="1">
      <alignment horizontal="center"/>
    </xf>
    <xf numFmtId="0" fontId="6" fillId="2" borderId="0" xfId="0" applyFont="1" applyFill="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9" fillId="0" borderId="0" xfId="0" applyFont="1" applyAlignment="1"/>
    <xf numFmtId="0" fontId="8" fillId="3" borderId="1" xfId="0" applyFont="1" applyFill="1" applyBorder="1" applyAlignment="1">
      <alignment horizontal="center" vertical="center" textRotation="90"/>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5" fillId="3" borderId="2" xfId="0" applyFont="1" applyFill="1" applyBorder="1" applyAlignment="1">
      <alignment vertical="center" wrapText="1"/>
    </xf>
    <xf numFmtId="164" fontId="4" fillId="3" borderId="2" xfId="0" applyNumberFormat="1" applyFont="1" applyFill="1" applyBorder="1" applyAlignment="1">
      <alignment horizontal="left" vertical="center"/>
    </xf>
    <xf numFmtId="0" fontId="8" fillId="5" borderId="1" xfId="0" applyFont="1" applyFill="1" applyBorder="1" applyAlignment="1">
      <alignment horizontal="center" vertical="center" textRotation="90"/>
    </xf>
    <xf numFmtId="0" fontId="4" fillId="5" borderId="5" xfId="0" applyFont="1" applyFill="1" applyBorder="1" applyAlignment="1">
      <alignment horizontal="left" vertical="center"/>
    </xf>
    <xf numFmtId="0" fontId="10" fillId="5" borderId="2" xfId="0" applyFont="1" applyFill="1" applyBorder="1" applyAlignment="1">
      <alignment horizontal="left" vertical="center" wrapText="1"/>
    </xf>
    <xf numFmtId="0" fontId="7" fillId="5" borderId="2" xfId="0" applyFont="1" applyFill="1" applyBorder="1" applyAlignment="1">
      <alignment vertical="center"/>
    </xf>
    <xf numFmtId="0" fontId="5" fillId="5" borderId="2" xfId="0" applyFont="1" applyFill="1" applyBorder="1" applyAlignment="1">
      <alignment vertical="center" wrapText="1"/>
    </xf>
    <xf numFmtId="0" fontId="7" fillId="5" borderId="2" xfId="0" applyFont="1" applyFill="1" applyBorder="1" applyAlignment="1">
      <alignment vertical="center" wrapText="1"/>
    </xf>
    <xf numFmtId="164" fontId="4" fillId="5" borderId="5" xfId="0" applyNumberFormat="1" applyFont="1" applyFill="1" applyBorder="1" applyAlignment="1">
      <alignment horizontal="left" vertical="center"/>
    </xf>
    <xf numFmtId="0" fontId="9" fillId="5" borderId="2" xfId="0" applyFont="1" applyFill="1" applyBorder="1" applyAlignment="1">
      <alignment horizontal="left" vertical="center"/>
    </xf>
    <xf numFmtId="0" fontId="5" fillId="5" borderId="0" xfId="0" applyFont="1" applyFill="1" applyAlignment="1">
      <alignment wrapText="1"/>
    </xf>
    <xf numFmtId="0" fontId="9" fillId="5" borderId="2" xfId="0" applyFont="1" applyFill="1" applyBorder="1" applyAlignment="1">
      <alignment horizontal="left" vertical="top" wrapText="1"/>
    </xf>
    <xf numFmtId="0" fontId="7" fillId="5" borderId="0" xfId="0" applyFont="1" applyFill="1" applyAlignment="1">
      <alignment vertical="center"/>
    </xf>
    <xf numFmtId="0" fontId="8" fillId="7" borderId="1" xfId="0" applyFont="1" applyFill="1" applyBorder="1" applyAlignment="1">
      <alignment vertical="center" textRotation="90"/>
    </xf>
    <xf numFmtId="0" fontId="5" fillId="7" borderId="2" xfId="0" applyFont="1" applyFill="1" applyBorder="1" applyAlignment="1">
      <alignment vertical="center" wrapText="1"/>
    </xf>
    <xf numFmtId="0" fontId="9" fillId="7" borderId="2" xfId="0" applyFont="1" applyFill="1" applyBorder="1" applyAlignment="1">
      <alignment vertical="center" wrapText="1"/>
    </xf>
    <xf numFmtId="0" fontId="7" fillId="7" borderId="2" xfId="0" applyFont="1" applyFill="1" applyBorder="1" applyAlignment="1">
      <alignment vertical="center"/>
    </xf>
    <xf numFmtId="0" fontId="5" fillId="7" borderId="1" xfId="0" applyFont="1" applyFill="1" applyBorder="1" applyAlignment="1">
      <alignment horizontal="left" vertical="center"/>
    </xf>
    <xf numFmtId="0" fontId="7" fillId="7" borderId="1" xfId="0" applyFont="1" applyFill="1" applyBorder="1" applyAlignment="1">
      <alignment horizontal="left" vertical="center"/>
    </xf>
    <xf numFmtId="0" fontId="5" fillId="7" borderId="6" xfId="0" applyFont="1" applyFill="1" applyBorder="1" applyAlignment="1">
      <alignment wrapText="1"/>
    </xf>
    <xf numFmtId="0" fontId="7" fillId="7" borderId="1" xfId="0" applyFont="1" applyFill="1" applyBorder="1" applyAlignment="1">
      <alignment vertical="center"/>
    </xf>
    <xf numFmtId="0" fontId="4" fillId="0" borderId="7" xfId="0" applyFont="1" applyBorder="1"/>
    <xf numFmtId="0" fontId="8" fillId="8" borderId="1" xfId="0" applyFont="1" applyFill="1" applyBorder="1" applyAlignment="1">
      <alignment horizontal="center" vertical="center" textRotation="90"/>
    </xf>
    <xf numFmtId="0" fontId="5" fillId="8" borderId="1" xfId="0" applyFont="1" applyFill="1" applyBorder="1" applyAlignment="1">
      <alignment horizontal="left" vertical="center"/>
    </xf>
    <xf numFmtId="0" fontId="7" fillId="8" borderId="1" xfId="0" applyFont="1" applyFill="1" applyBorder="1" applyAlignment="1">
      <alignment horizontal="left" vertical="center"/>
    </xf>
    <xf numFmtId="0" fontId="9" fillId="8"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8" fillId="9" borderId="1" xfId="0" applyFont="1" applyFill="1" applyBorder="1" applyAlignment="1">
      <alignment horizontal="center" vertical="center" textRotation="90" wrapText="1"/>
    </xf>
    <xf numFmtId="0" fontId="4" fillId="9" borderId="2" xfId="0" applyFont="1" applyFill="1" applyBorder="1" applyAlignment="1">
      <alignment horizontal="left" vertical="center"/>
    </xf>
    <xf numFmtId="0" fontId="7" fillId="9" borderId="2" xfId="0" applyFont="1" applyFill="1" applyBorder="1" applyAlignment="1">
      <alignment horizontal="left" vertical="center"/>
    </xf>
    <xf numFmtId="0" fontId="16" fillId="9" borderId="2" xfId="0" applyFont="1" applyFill="1" applyBorder="1" applyAlignment="1">
      <alignment horizontal="left" vertical="center" wrapText="1"/>
    </xf>
    <xf numFmtId="0" fontId="7" fillId="9" borderId="2" xfId="0" applyFont="1" applyFill="1" applyBorder="1" applyAlignment="1">
      <alignment vertical="center"/>
    </xf>
    <xf numFmtId="0" fontId="4" fillId="9" borderId="2" xfId="0" applyFont="1" applyFill="1" applyBorder="1" applyAlignment="1">
      <alignment wrapText="1"/>
    </xf>
    <xf numFmtId="0" fontId="7" fillId="9" borderId="2" xfId="0" applyFont="1" applyFill="1" applyBorder="1" applyAlignment="1">
      <alignment vertical="center" wrapText="1"/>
    </xf>
    <xf numFmtId="0" fontId="7" fillId="9" borderId="2" xfId="0" applyFont="1" applyFill="1" applyBorder="1" applyAlignment="1">
      <alignment horizontal="left" vertical="center" wrapText="1"/>
    </xf>
    <xf numFmtId="0" fontId="10" fillId="9" borderId="2" xfId="0" applyFont="1" applyFill="1" applyBorder="1" applyAlignment="1">
      <alignment horizontal="left" wrapText="1"/>
    </xf>
    <xf numFmtId="164" fontId="4" fillId="9" borderId="2" xfId="0" applyNumberFormat="1" applyFont="1" applyFill="1" applyBorder="1" applyAlignment="1">
      <alignment horizontal="left" vertical="center"/>
    </xf>
    <xf numFmtId="0" fontId="8" fillId="10" borderId="1" xfId="0" applyFont="1" applyFill="1" applyBorder="1" applyAlignment="1">
      <alignment vertical="center" textRotation="90"/>
    </xf>
    <xf numFmtId="0" fontId="4" fillId="10" borderId="4" xfId="0" applyFont="1" applyFill="1" applyBorder="1" applyAlignment="1">
      <alignment horizontal="left" vertical="center"/>
    </xf>
    <xf numFmtId="0" fontId="7" fillId="10" borderId="4" xfId="0" applyFont="1" applyFill="1" applyBorder="1" applyAlignment="1">
      <alignment horizontal="left" vertical="center"/>
    </xf>
    <xf numFmtId="0" fontId="9" fillId="10" borderId="4" xfId="0" applyFont="1" applyFill="1" applyBorder="1" applyAlignment="1">
      <alignment horizontal="left" wrapText="1"/>
    </xf>
    <xf numFmtId="0" fontId="7" fillId="10" borderId="4" xfId="0" applyFont="1" applyFill="1" applyBorder="1" applyAlignment="1">
      <alignment horizontal="left" vertical="center" wrapText="1"/>
    </xf>
    <xf numFmtId="0" fontId="17" fillId="10" borderId="2" xfId="0" applyFont="1" applyFill="1" applyBorder="1" applyAlignment="1">
      <alignment horizontal="left" wrapText="1"/>
    </xf>
    <xf numFmtId="0" fontId="8" fillId="5" borderId="1" xfId="0" applyFont="1" applyFill="1" applyBorder="1" applyAlignment="1">
      <alignment vertical="center" textRotation="90"/>
    </xf>
    <xf numFmtId="0" fontId="9" fillId="5" borderId="2" xfId="0" applyFont="1" applyFill="1" applyBorder="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6" xfId="0" applyFont="1" applyFill="1" applyBorder="1" applyAlignment="1">
      <alignment wrapText="1"/>
    </xf>
    <xf numFmtId="0" fontId="7" fillId="5" borderId="1" xfId="0" applyFont="1" applyFill="1" applyBorder="1" applyAlignment="1">
      <alignment vertical="center" wrapText="1"/>
    </xf>
    <xf numFmtId="0" fontId="8" fillId="8" borderId="1" xfId="0" applyFont="1" applyFill="1" applyBorder="1" applyAlignment="1">
      <alignment horizontal="left" vertical="center" textRotation="90" wrapText="1"/>
    </xf>
    <xf numFmtId="0" fontId="4" fillId="8" borderId="2" xfId="0" applyFont="1" applyFill="1" applyBorder="1" applyAlignment="1">
      <alignment horizontal="left" vertical="center"/>
    </xf>
    <xf numFmtId="0" fontId="4" fillId="8" borderId="2" xfId="0" applyFont="1" applyFill="1" applyBorder="1" applyAlignment="1">
      <alignment vertical="top" wrapText="1"/>
    </xf>
    <xf numFmtId="0" fontId="7" fillId="8" borderId="2" xfId="0" applyFont="1" applyFill="1" applyBorder="1" applyAlignment="1">
      <alignment vertical="center" wrapText="1"/>
    </xf>
    <xf numFmtId="0" fontId="4" fillId="8" borderId="5" xfId="0" applyFont="1" applyFill="1" applyBorder="1" applyAlignment="1">
      <alignment horizontal="left" vertical="center"/>
    </xf>
    <xf numFmtId="0" fontId="18" fillId="8" borderId="2" xfId="0" applyFont="1" applyFill="1" applyBorder="1" applyAlignment="1">
      <alignment horizontal="left" vertical="center"/>
    </xf>
    <xf numFmtId="0" fontId="4" fillId="8" borderId="2" xfId="0" applyFont="1" applyFill="1" applyBorder="1" applyAlignment="1">
      <alignment vertical="center" wrapText="1"/>
    </xf>
    <xf numFmtId="0" fontId="7" fillId="8" borderId="0" xfId="0" applyFont="1" applyFill="1" applyAlignment="1">
      <alignment vertical="center"/>
    </xf>
    <xf numFmtId="0" fontId="7" fillId="8" borderId="2" xfId="0" applyFont="1" applyFill="1" applyBorder="1" applyAlignment="1">
      <alignment horizontal="left" vertical="center"/>
    </xf>
    <xf numFmtId="0" fontId="7" fillId="8" borderId="2" xfId="0" applyFont="1" applyFill="1" applyBorder="1" applyAlignment="1">
      <alignment vertical="center"/>
    </xf>
    <xf numFmtId="0" fontId="7" fillId="8" borderId="2" xfId="0" applyFont="1" applyFill="1" applyBorder="1" applyAlignment="1">
      <alignment horizontal="left" vertical="center" wrapText="1"/>
    </xf>
    <xf numFmtId="0" fontId="10" fillId="8" borderId="2" xfId="0" applyFont="1" applyFill="1" applyBorder="1" applyAlignment="1">
      <alignment horizontal="left" vertical="center" wrapText="1"/>
    </xf>
    <xf numFmtId="0" fontId="4" fillId="8" borderId="0" xfId="0" applyFont="1" applyFill="1" applyAlignment="1">
      <alignment wrapText="1"/>
    </xf>
    <xf numFmtId="0" fontId="8" fillId="4" borderId="0" xfId="0" applyFont="1" applyFill="1" applyAlignment="1">
      <alignment vertical="center" textRotation="90" wrapText="1"/>
    </xf>
    <xf numFmtId="0" fontId="4" fillId="4" borderId="2" xfId="0" applyFont="1" applyFill="1" applyBorder="1" applyAlignment="1">
      <alignment horizontal="left" vertical="center"/>
    </xf>
    <xf numFmtId="0" fontId="7" fillId="4" borderId="2" xfId="0" applyFont="1" applyFill="1" applyBorder="1" applyAlignment="1">
      <alignment vertical="center"/>
    </xf>
    <xf numFmtId="0" fontId="9" fillId="0" borderId="0" xfId="0" applyFont="1" applyAlignment="1"/>
    <xf numFmtId="0" fontId="7" fillId="4" borderId="2" xfId="0" applyFont="1" applyFill="1" applyBorder="1" applyAlignment="1">
      <alignment horizontal="left" vertical="center"/>
    </xf>
    <xf numFmtId="0" fontId="9" fillId="4"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19" fillId="4" borderId="2" xfId="0" applyFont="1" applyFill="1" applyBorder="1" applyAlignment="1">
      <alignment wrapText="1"/>
    </xf>
    <xf numFmtId="0" fontId="4" fillId="4" borderId="2" xfId="0" applyFont="1" applyFill="1" applyBorder="1" applyAlignment="1">
      <alignment vertical="center" wrapText="1"/>
    </xf>
    <xf numFmtId="0" fontId="4" fillId="4" borderId="0" xfId="0" applyFont="1" applyFill="1" applyAlignment="1">
      <alignment wrapText="1"/>
    </xf>
    <xf numFmtId="0" fontId="7" fillId="4" borderId="2" xfId="0" applyFont="1" applyFill="1" applyBorder="1" applyAlignment="1">
      <alignment vertical="center" wrapText="1"/>
    </xf>
    <xf numFmtId="0" fontId="8" fillId="0" borderId="0" xfId="0" applyFont="1"/>
    <xf numFmtId="0" fontId="4" fillId="0" borderId="0" xfId="0" applyFont="1" applyAlignment="1">
      <alignment horizontal="left" vertical="center"/>
    </xf>
    <xf numFmtId="0" fontId="18" fillId="0" borderId="0" xfId="0" applyFont="1" applyAlignment="1">
      <alignment horizontal="left" vertical="center"/>
    </xf>
    <xf numFmtId="0" fontId="4" fillId="0" borderId="0" xfId="0" applyFont="1" applyAlignment="1">
      <alignment vertical="center" wrapText="1"/>
    </xf>
    <xf numFmtId="0" fontId="18" fillId="0" borderId="0" xfId="0" applyFont="1" applyAlignment="1">
      <alignment vertical="center"/>
    </xf>
    <xf numFmtId="0" fontId="5" fillId="0" borderId="0" xfId="0" applyFont="1" applyAlignment="1">
      <alignmen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ogle.com/url?q=https://apps.apple.com/us/developer/letterland/id875909724&amp;sa=D&amp;ust=1584559725873000&amp;usg=AFQjCNFjeq9_vISrbkZwpW4E7ir345MKoA" TargetMode="External"/><Relationship Id="rId14" Type="http://schemas.openxmlformats.org/officeDocument/2006/relationships/hyperlink" Target="https://www.google.com/url?q=https://newsela.com/about/distance-learning/&amp;sa=D&amp;ust=1584559725933000&amp;usg=AFQjCNH2hrrip8JDXKDViwIVTa1WMslQ9A" TargetMode="External"/><Relationship Id="rId15" Type="http://schemas.openxmlformats.org/officeDocument/2006/relationships/hyperlink" Target="https://www.google.com/url?q=https://www.readworks.org/&amp;sa=D&amp;ust=1584559725982000&amp;usg=AFQjCNFMc0QOy0FOD5qsLXlaf3qY2wYpKg" TargetMode="External"/><Relationship Id="rId16" Type="http://schemas.openxmlformats.org/officeDocument/2006/relationships/hyperlink" Target="https://www.google.com/url?q=https://www.shurley.com/&amp;sa=D&amp;ust=1584559726007000&amp;usg=AFQjCNEIfbLSyn2Se18n35YivK7na4aVMA" TargetMode="External"/><Relationship Id="rId17" Type="http://schemas.openxmlformats.org/officeDocument/2006/relationships/hyperlink" Target="https://www.storylineonline.net/" TargetMode="External"/><Relationship Id="rId18" Type="http://schemas.openxmlformats.org/officeDocument/2006/relationships/hyperlink" Target="https://www.spellingcity.com/" TargetMode="External"/><Relationship Id="rId19" Type="http://schemas.openxmlformats.org/officeDocument/2006/relationships/hyperlink" Target="https://www.lwtears.com/" TargetMode="External"/><Relationship Id="rId50" Type="http://schemas.openxmlformats.org/officeDocument/2006/relationships/hyperlink" Target="https://www.google.com/url?q=https://www.starfall.com/h/&amp;sa=D&amp;ust=1584559726023000&amp;usg=AFQjCNGWf03UHWsoUrUXka6FfCuE1nqmmw" TargetMode="External"/><Relationship Id="rId51" Type="http://schemas.openxmlformats.org/officeDocument/2006/relationships/hyperlink" Target="https://www.storylineonline.net/" TargetMode="External"/><Relationship Id="rId52" Type="http://schemas.openxmlformats.org/officeDocument/2006/relationships/hyperlink" Target="https://www.exploratorium.edu/explore" TargetMode="External"/><Relationship Id="rId53" Type="http://schemas.openxmlformats.org/officeDocument/2006/relationships/hyperlink" Target="https://www.adaptedmind.com/index.php" TargetMode="External"/><Relationship Id="rId54" Type="http://schemas.openxmlformats.org/officeDocument/2006/relationships/hyperlink" Target="https://www.arcademics.com/" TargetMode="External"/><Relationship Id="rId55" Type="http://schemas.openxmlformats.org/officeDocument/2006/relationships/hyperlink" Target="https://learningally.org/Browse-Audiobooks" TargetMode="External"/><Relationship Id="rId56" Type="http://schemas.openxmlformats.org/officeDocument/2006/relationships/hyperlink" Target="https://reading.ecb.org/index.html" TargetMode="External"/><Relationship Id="rId57" Type="http://schemas.openxmlformats.org/officeDocument/2006/relationships/hyperlink" Target="https://musiclab.chromeexperiments.com/Experiments" TargetMode="External"/><Relationship Id="rId58" Type="http://schemas.openxmlformats.org/officeDocument/2006/relationships/hyperlink" Target="https://www.facebook.com/Motor-Matters-100993918215012/" TargetMode="External"/><Relationship Id="rId59" Type="http://schemas.openxmlformats.org/officeDocument/2006/relationships/hyperlink" Target="https://lighthouseautismcenter.com/games-activities-children-autism-aspergers-sensory-processing-disorders/" TargetMode="External"/><Relationship Id="rId40" Type="http://schemas.openxmlformats.org/officeDocument/2006/relationships/hyperlink" Target="https://themomfriend.com/montessori-activities-for-toddlers/" TargetMode="External"/><Relationship Id="rId41" Type="http://schemas.openxmlformats.org/officeDocument/2006/relationships/hyperlink" Target="https://pbskids.org/" TargetMode="External"/><Relationship Id="rId42" Type="http://schemas.openxmlformats.org/officeDocument/2006/relationships/hyperlink" Target="https://circletimefun.com/" TargetMode="External"/><Relationship Id="rId43" Type="http://schemas.openxmlformats.org/officeDocument/2006/relationships/hyperlink" Target="https://foublie.com/corona-and-cooking-with-kids" TargetMode="External"/><Relationship Id="rId44" Type="http://schemas.openxmlformats.org/officeDocument/2006/relationships/hyperlink" Target="https://www.sensorylifestyle.com/" TargetMode="External"/><Relationship Id="rId45" Type="http://schemas.openxmlformats.org/officeDocument/2006/relationships/hyperlink" Target="https://www.google.com/url?q=https://apps.apple.com/us/app/khan-academy-kids/id1378467217&amp;sa=D&amp;ust=1584559725839000&amp;usg=AFQjCNEqrohBMaYsmgG5vMlDtaHWDHRmzA" TargetMode="External"/><Relationship Id="rId46" Type="http://schemas.openxmlformats.org/officeDocument/2006/relationships/hyperlink" Target="https://busytoddler.com/2020/03/indoor-activities/?fbclid=IwAR0MOg876zWbLzHEx15WZtozF6usqicpiEZlpxw4E4fgzOy2KNvdLElKyCg" TargetMode="External"/><Relationship Id="rId47" Type="http://schemas.openxmlformats.org/officeDocument/2006/relationships/hyperlink" Target="https://do2learn.com/" TargetMode="External"/><Relationship Id="rId48" Type="http://schemas.openxmlformats.org/officeDocument/2006/relationships/hyperlink" Target="https://www.readingrockets.org/atoz" TargetMode="External"/><Relationship Id="rId49" Type="http://schemas.openxmlformats.org/officeDocument/2006/relationships/hyperlink" Target="https://www.ixl.com/" TargetMode="External"/><Relationship Id="rId1" Type="http://schemas.openxmlformats.org/officeDocument/2006/relationships/hyperlink" Target="https://www.google.com/url?q=http://about.zearn.org&amp;sa=D&amp;ust=1584559726097000&amp;usg=AFQjCNHpXiq5iSmlMP4pz_RDqceoDmTe3g" TargetMode="External"/><Relationship Id="rId2" Type="http://schemas.openxmlformats.org/officeDocument/2006/relationships/hyperlink" Target="https://www.google.com/url?q=https://www.coolmathgames.com/&amp;sa=D&amp;ust=1584559725667000&amp;usg=AFQjCNFCE1_6Nlh-UgVmXo4p4VuKgmxAaw" TargetMode="External"/><Relationship Id="rId3" Type="http://schemas.openxmlformats.org/officeDocument/2006/relationships/hyperlink" Target="https://www.ixl.com/" TargetMode="External"/><Relationship Id="rId4" Type="http://schemas.openxmlformats.org/officeDocument/2006/relationships/hyperlink" Target="https://www.google.com/url?q=https://apps.apple.com/us/app/khan-academy-kids/id1378467217&amp;sa=D&amp;ust=1584559725839000&amp;usg=AFQjCNEqrohBMaYsmgG5vMlDtaHWDHRmzA" TargetMode="External"/><Relationship Id="rId5" Type="http://schemas.openxmlformats.org/officeDocument/2006/relationships/hyperlink" Target="https://www.khanacademy.org/math" TargetMode="External"/><Relationship Id="rId6" Type="http://schemas.openxmlformats.org/officeDocument/2006/relationships/hyperlink" Target="https://www.khanacademy.org/math/engageny" TargetMode="External"/><Relationship Id="rId7" Type="http://schemas.openxmlformats.org/officeDocument/2006/relationships/hyperlink" Target="https://www.google.com/url?q=https://www.google.com/url?q%3Dhttps://www.prodigygame.com/%26sa%3DD%26ust%3D1584027992071000%26usg%3DAFQjCNFpLE7tOwHkA9y2h8Lrq0dSFjHmuw&amp;sa=D&amp;ust=1584559725969000&amp;usg=AFQjCNHu1IFkjONve-nPNVMOTU69caqsUg" TargetMode="External"/><Relationship Id="rId8" Type="http://schemas.openxmlformats.org/officeDocument/2006/relationships/hyperlink" Target="http://mouse.com/redeem" TargetMode="External"/><Relationship Id="rId9" Type="http://schemas.openxmlformats.org/officeDocument/2006/relationships/hyperlink" Target="https://www.ixl.com/" TargetMode="External"/><Relationship Id="rId30" Type="http://schemas.openxmlformats.org/officeDocument/2006/relationships/hyperlink" Target="https://apps.apple.com/us/app/id1242079576?ign-mpt=uo%3D4" TargetMode="External"/><Relationship Id="rId31" Type="http://schemas.openxmlformats.org/officeDocument/2006/relationships/hyperlink" Target="https://www.google.com/url?q=https://abdodigital.com/?tk%3D7724458A4EE9A73EE8087AC8D237C57C&amp;sa=D&amp;ust=1584560849666000&amp;usg=AFQjCNE6YXP_jVBzjlul2874mSNHotIFfA" TargetMode="External"/><Relationship Id="rId32" Type="http://schemas.openxmlformats.org/officeDocument/2006/relationships/hyperlink" Target="https://www.google.com/url?q=https://www.storylineonline.net/&amp;sa=D&amp;ust=1584559726030000&amp;usg=AFQjCNFmVBFD2VdAcxQPsN84j9Ib38_XRg" TargetMode="External"/><Relationship Id="rId33" Type="http://schemas.openxmlformats.org/officeDocument/2006/relationships/hyperlink" Target="https://wedolisten.org/Books-and-Lessons" TargetMode="External"/><Relationship Id="rId34" Type="http://schemas.openxmlformats.org/officeDocument/2006/relationships/hyperlink" Target="https://www.google.com/url?q=https://www.overdrive.com/apps/libby/&amp;sa=D&amp;ust=1584559725875000&amp;usg=AFQjCNH32DQaEYGAm44XlBa2o_Fgw3h9lA" TargetMode="External"/><Relationship Id="rId35" Type="http://schemas.openxmlformats.org/officeDocument/2006/relationships/hyperlink" Target="https://www.google.com/url?q=https://www.americanreadingathome.com/bookshelf/&amp;sa=D&amp;ust=1584559725571000&amp;usg=AFQjCNF6byFlxT_ca8eu3jvtkLcVLHTZuQ" TargetMode="External"/><Relationship Id="rId36" Type="http://schemas.openxmlformats.org/officeDocument/2006/relationships/hyperlink" Target="https://www.google.com/url?q=https://aprendergratis.es/&amp;sa=D&amp;ust=1584559725574000&amp;usg=AFQjCNE1N5H3K0GaEaGuZ-Nq8dFCLFmF-w" TargetMode="External"/><Relationship Id="rId37" Type="http://schemas.openxmlformats.org/officeDocument/2006/relationships/hyperlink" Target="https://bamboolearning.com/resources" TargetMode="External"/><Relationship Id="rId38" Type="http://schemas.openxmlformats.org/officeDocument/2006/relationships/hyperlink" Target="https://www.google.com/url?q=https://bashoandfriends.teachable.com/p/teacher-toolkit-spanish/&amp;sa=D&amp;ust=1584559725588000&amp;usg=AFQjCNHpLiuu4I3MySROJSy7NZHiyZMVTg" TargetMode="External"/><Relationship Id="rId39" Type="http://schemas.openxmlformats.org/officeDocument/2006/relationships/hyperlink" Target="https://reading.ecb.org/index.html" TargetMode="External"/><Relationship Id="rId20" Type="http://schemas.openxmlformats.org/officeDocument/2006/relationships/hyperlink" Target="https://www.google.com/url?q=https://www.google.com/url?q%3Dhttps://stemscopes.com/resources/stemscopes_online_access_during_covid_19_school_closings.pdf?utm_source%3DAll%2BSTEMscopes%2BUsers%2BMarch%2B2020%26utm_campaign%3D7553a915d4-EMAIL_CAMPAIGN_2020_03_10_04_50%26utm_medium%3Demail%26utm_term%3D0_983a091b45-7553a915d4-382976285%26sa%3DD%26ust%3D1584027992082000%26usg%3DAFQjCNEG81FKPb988vghmbErns1ETi0tjg&amp;sa=D&amp;ust=1584559726025000&amp;usg=AFQjCNH5E6aU0WMixcW7z7yL5tSKxoBFpQ" TargetMode="External"/><Relationship Id="rId21" Type="http://schemas.openxmlformats.org/officeDocument/2006/relationships/hyperlink" Target="https://mysteryscience.com/school-closure-planning" TargetMode="External"/><Relationship Id="rId22" Type="http://schemas.openxmlformats.org/officeDocument/2006/relationships/hyperlink" Target="https://www.exploratorium.edu/explore" TargetMode="External"/><Relationship Id="rId23" Type="http://schemas.openxmlformats.org/officeDocument/2006/relationships/hyperlink" Target="https://www.google.com/url?q=https://www.msn.com/en-us/travel/travel-trivia/stuck-at-home-these-12-famous-museums-offer-virtual-tours-you-can-take-on-your-couch-video/ar-BB119nm6?li%3DBBnbfcL%26fbclid%3DIwAR0_OBJH7lSyTN3ug_MsOeFnNgB1orTa9OBgilKJ7dhnwlVvHEsptuKkj1c&amp;sa=D&amp;ust=1584560849663000&amp;usg=AFQjCNGtyuJqoUUk3u8EsCzYbt1rWX2sug" TargetMode="External"/><Relationship Id="rId24" Type="http://schemas.openxmlformats.org/officeDocument/2006/relationships/hyperlink" Target="https://www.google.com/url?q=https://www.gonoodle.com/&amp;sa=D&amp;ust=1584559725792000&amp;usg=AFQjCNFTDGsPGrzvCQoyaLMaxIrlA8V3jQ" TargetMode="External"/><Relationship Id="rId25" Type="http://schemas.openxmlformats.org/officeDocument/2006/relationships/hyperlink" Target="https://www.cosmickids.com/about/" TargetMode="External"/><Relationship Id="rId26" Type="http://schemas.openxmlformats.org/officeDocument/2006/relationships/hyperlink" Target="https://www.mindfulschools.org/free-online-mindfulness-class-for-kids/?utm_source=Mindful+Schools+Newsletter&amp;utm_campaign=7968a81a59-EMAIL_CAMPAIGN_NEWSLETTER_2020_03_18_NONREG&amp;utm_medium=email&amp;utm_term=0_024a46d2a1-7968a81a59-21149675" TargetMode="External"/><Relationship Id="rId27" Type="http://schemas.openxmlformats.org/officeDocument/2006/relationships/hyperlink" Target="https://apps.apple.com/us/app/id571800810?ign-mpt=uo%3D4" TargetMode="External"/><Relationship Id="rId28" Type="http://schemas.openxmlformats.org/officeDocument/2006/relationships/hyperlink" Target="https://docs.google.com/presentation/d/1BALGReH9Yks-AgHTJ_sdLJfS2YnGk-wFxf297iZYFaQ/edit?ts=5e75056f" TargetMode="External"/><Relationship Id="rId29" Type="http://schemas.openxmlformats.org/officeDocument/2006/relationships/hyperlink" Target="https://docs.google.com/presentation/d/10Z1lMNrDlp6FtlZUzfupyWA-EYcUMcEh4bJD9eNkcKs/edit?ts=5e7503b7" TargetMode="External"/><Relationship Id="rId60" Type="http://schemas.openxmlformats.org/officeDocument/2006/relationships/hyperlink" Target="https://www.cdc.gov/parents/essentials/structure/building.html" TargetMode="External"/><Relationship Id="rId10" Type="http://schemas.openxmlformats.org/officeDocument/2006/relationships/hyperlink" Target="https://www.google.com/url?q=https://www.starfall.com/h/&amp;sa=D&amp;ust=1584559726023000&amp;usg=AFQjCNGWf03UHWsoUrUXka6FfCuE1nqmmw" TargetMode="External"/><Relationship Id="rId11" Type="http://schemas.openxmlformats.org/officeDocument/2006/relationships/hyperlink" Target="https://www.google.com/url?q=https://apps.apple.com/us/app/khan-academy-kids/id1378467217&amp;sa=D&amp;ust=1584559725839000&amp;usg=AFQjCNEqrohBMaYsmgG5vMlDtaHWDHRmzA" TargetMode="External"/><Relationship Id="rId12" Type="http://schemas.openxmlformats.org/officeDocument/2006/relationships/hyperlink" Target="https://www.scholastic.com/teachers/teaching-tools/articles/resources/scholastic-learn-at-home--free-resources-for-school-closures.html"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uniontestprep.com/act/practice-test" TargetMode="External"/><Relationship Id="rId21" Type="http://schemas.openxmlformats.org/officeDocument/2006/relationships/hyperlink" Target="https://www.march2success.com/main/learnmore/collegeprep" TargetMode="External"/><Relationship Id="rId22" Type="http://schemas.openxmlformats.org/officeDocument/2006/relationships/hyperlink" Target="https://www.google.com/url?q=https://musiclab.chromeexperiments.com/&amp;sa=D&amp;ust=1584560849720000&amp;usg=AFQjCNG13ErYyUbpn8nUBD9xAu3-bGioAg" TargetMode="External"/><Relationship Id="rId23" Type="http://schemas.openxmlformats.org/officeDocument/2006/relationships/hyperlink" Target="https://www.google.com/url?q=https://www.musictheory.net/&amp;sa=D&amp;ust=1584560849917000&amp;usg=AFQjCNHjxCt1Od3Df8HMi_U55hBeH0ZYIg" TargetMode="External"/><Relationship Id="rId24" Type="http://schemas.openxmlformats.org/officeDocument/2006/relationships/hyperlink" Target="https://www.google.com/url?q=https://www.duolingo.com/&amp;sa=D&amp;ust=1584560849773000&amp;usg=AFQjCNFuHHA-1-UXE6wVdAHgiMabP75jZA" TargetMode="External"/><Relationship Id="rId25" Type="http://schemas.openxmlformats.org/officeDocument/2006/relationships/hyperlink" Target="https://www.google.com/url?q=http://www.lingrolearning.com/lingrotogo&amp;sa=D&amp;ust=1584560849879000&amp;usg=AFQjCNGtVYGdErNWq86Rt9mDogLs3oY6xQ" TargetMode="External"/><Relationship Id="rId26" Type="http://schemas.openxmlformats.org/officeDocument/2006/relationships/hyperlink" Target="https://www.google.com/url?q=http://www.hereglobalrelief.org&amp;sa=D&amp;ust=1584560849831000&amp;usg=AFQjCNGnaJY1aaau1uEQMBE7o1I4PjqogA" TargetMode="External"/><Relationship Id="rId27" Type="http://schemas.openxmlformats.org/officeDocument/2006/relationships/hyperlink" Target="https://apps.apple.com/us/app/id571800810?ign-mpt=uo%3D4" TargetMode="External"/><Relationship Id="rId28" Type="http://schemas.openxmlformats.org/officeDocument/2006/relationships/hyperlink" Target="https://apps.apple.com/us/app/id1242079576?ign-mpt=uo%3D4" TargetMode="External"/><Relationship Id="rId29" Type="http://schemas.openxmlformats.org/officeDocument/2006/relationships/hyperlink" Target="https://do2learn.com/" TargetMode="External"/><Relationship Id="rId1" Type="http://schemas.openxmlformats.org/officeDocument/2006/relationships/hyperlink" Target="https://www.google.com/url?q=https://www.google.com/url?q%3Dhttps://www.ck12.org/student/%26sa%3DD%26ust%3D1584027992028000%26usg%3DAFQjCNH7xJIZb306ftMchbclQ1NMgNgU6Q&amp;sa=D&amp;ust=1584560849722000&amp;usg=AFQjCNE50PbCDViqgN4Y2bUnLVeUvxLMkQ" TargetMode="External"/><Relationship Id="rId2" Type="http://schemas.openxmlformats.org/officeDocument/2006/relationships/hyperlink" Target="https://www.khanacademy.org/math" TargetMode="External"/><Relationship Id="rId3" Type="http://schemas.openxmlformats.org/officeDocument/2006/relationships/hyperlink" Target="https://www.ixl.com/" TargetMode="External"/><Relationship Id="rId4" Type="http://schemas.openxmlformats.org/officeDocument/2006/relationships/hyperlink" Target="https://www.canfigureit.com/" TargetMode="External"/><Relationship Id="rId5" Type="http://schemas.openxmlformats.org/officeDocument/2006/relationships/hyperlink" Target="https://www.google.com/url?q=https://www.coolmath.com/&amp;sa=D&amp;ust=1584560849749000&amp;usg=AFQjCNFjtsoexsZoxaVPKS7iRGgriC7QJw" TargetMode="External"/><Relationship Id="rId30" Type="http://schemas.openxmlformats.org/officeDocument/2006/relationships/hyperlink" Target="https://www.exploratorium.edu/explore" TargetMode="External"/><Relationship Id="rId31" Type="http://schemas.openxmlformats.org/officeDocument/2006/relationships/hyperlink" Target="https://www.ixl.com/" TargetMode="External"/><Relationship Id="rId32" Type="http://schemas.openxmlformats.org/officeDocument/2006/relationships/hyperlink" Target="http://aaamath.com/" TargetMode="External"/><Relationship Id="rId9" Type="http://schemas.openxmlformats.org/officeDocument/2006/relationships/hyperlink" Target="https://www.google.com/url?q=https://newsela.com/about/distance-learning/&amp;sa=D&amp;ust=1584559725933000&amp;usg=AFQjCNH2hrrip8JDXKDViwIVTa1WMslQ9A" TargetMode="External"/><Relationship Id="rId6" Type="http://schemas.openxmlformats.org/officeDocument/2006/relationships/hyperlink" Target="https://gm.greatminds.org/en-us/knowledgeonthego?utm_campaign=Knowledge%20for%20All%20%7C%20Coronavirus%202020&amp;utm_source=hs_email&amp;utm_medium=email&amp;utm_content=84942936&amp;_hsenc=p2ANqtz--mPDh6FIR72m3kd7JH--qo_r6ur727Dx3NaR3MhXtpDDHqWj9zr3gYdGsd_ElV_pkCWu2POnl_HTfKRq7QhiKJvN2HAStdAx9swPK65dnL-nm4dew&amp;_hsmi=84942936" TargetMode="External"/><Relationship Id="rId7" Type="http://schemas.openxmlformats.org/officeDocument/2006/relationships/hyperlink" Target="http://noredink.com/" TargetMode="External"/><Relationship Id="rId8" Type="http://schemas.openxmlformats.org/officeDocument/2006/relationships/hyperlink" Target="https://scope.scholastic.com/" TargetMode="External"/><Relationship Id="rId33" Type="http://schemas.openxmlformats.org/officeDocument/2006/relationships/hyperlink" Target="https://www.newreaderspress.com/news-for-you-online" TargetMode="External"/><Relationship Id="rId34" Type="http://schemas.openxmlformats.org/officeDocument/2006/relationships/hyperlink" Target="https://do2learn.com/" TargetMode="External"/><Relationship Id="rId35" Type="http://schemas.openxmlformats.org/officeDocument/2006/relationships/hyperlink" Target="https://learningally.org/Browse-Audiobooks" TargetMode="External"/><Relationship Id="rId36" Type="http://schemas.openxmlformats.org/officeDocument/2006/relationships/hyperlink" Target="https://musiclab.chromeexperiments.com/Experiments" TargetMode="External"/><Relationship Id="rId10" Type="http://schemas.openxmlformats.org/officeDocument/2006/relationships/hyperlink" Target="https://www.google.com/url?q=https://www.readworks.org/&amp;sa=D&amp;ust=1584559725982000&amp;usg=AFQjCNFMc0QOy0FOD5qsLXlaf3qY2wYpKg" TargetMode="External"/><Relationship Id="rId11" Type="http://schemas.openxmlformats.org/officeDocument/2006/relationships/hyperlink" Target="https://www.google.com/url?q=http://Freerice.com&amp;sa=D&amp;ust=1584560849815000&amp;usg=AFQjCNGvET53BxWb33ir8tywd4DU7rvBUA" TargetMode="External"/><Relationship Id="rId12" Type="http://schemas.openxmlformats.org/officeDocument/2006/relationships/hyperlink" Target="https://www.google.com/url?q=http://www.biologysimulations.com&amp;sa=D&amp;ust=1584560849699000&amp;usg=AFQjCNHY_KX0_rziQnpI7Oi4jQD9EZ_V1g" TargetMode="External"/><Relationship Id="rId13" Type="http://schemas.openxmlformats.org/officeDocument/2006/relationships/hyperlink" Target="https://www.google.com/url?q=https://www.playmadagames.com/&amp;sa=D&amp;ust=1584560849744000&amp;usg=AFQjCNFTjgOxyFR7kFpe8k6yFFJVxe-sKQ" TargetMode="External"/><Relationship Id="rId14" Type="http://schemas.openxmlformats.org/officeDocument/2006/relationships/hyperlink" Target="https://www.exploratorium.edu/explore" TargetMode="External"/><Relationship Id="rId15" Type="http://schemas.openxmlformats.org/officeDocument/2006/relationships/hyperlink" Target="https://www.google.com/url?q=https://www.msn.com/en-us/travel/travel-trivia/stuck-at-home-these-12-famous-museums-offer-virtual-tours-you-can-take-on-your-couch-video/ar-BB119nm6?li%3DBBnbfcL%26fbclid%3DIwAR0_OBJH7lSyTN3ug_MsOeFnNgB1orTa9OBgilKJ7dhnwlVvHEsptuKkj1c&amp;sa=D&amp;ust=1584560849663000&amp;usg=AFQjCNGtyuJqoUUk3u8EsCzYbt1rWX2sug" TargetMode="External"/><Relationship Id="rId16" Type="http://schemas.openxmlformats.org/officeDocument/2006/relationships/hyperlink" Target="https://www.google.com/url?q=https://academy4sc.org/&amp;sa=D&amp;ust=1584560849667000&amp;usg=AFQjCNGYQr5XRuIHO-ff79gw3DMNrozKEw" TargetMode="External"/><Relationship Id="rId17" Type="http://schemas.openxmlformats.org/officeDocument/2006/relationships/hyperlink" Target="https://www.google.com/url?q=https://abdodigital.com/?tk%3D7724458A4EE9A73EE8087AC8D237C57C&amp;sa=D&amp;ust=1584560849666000&amp;usg=AFQjCNE6YXP_jVBzjlul2874mSNHotIFfA" TargetMode="External"/><Relationship Id="rId18" Type="http://schemas.openxmlformats.org/officeDocument/2006/relationships/hyperlink" Target="https://www.google.com/url?q=https://www.overdrive.com/apps/libby/&amp;sa=D&amp;ust=1584559725875000&amp;usg=AFQjCNH32DQaEYGAm44XlBa2o_Fgw3h9lA" TargetMode="External"/><Relationship Id="rId19" Type="http://schemas.openxmlformats.org/officeDocument/2006/relationships/hyperlink" Target="https://www.prepfactory.com/" TargetMode="External"/><Relationship Id="rId37" Type="http://schemas.openxmlformats.org/officeDocument/2006/relationships/hyperlink" Target="https://www.facebook.com/Motor-Matters-100993918215012/" TargetMode="External"/><Relationship Id="rId38" Type="http://schemas.openxmlformats.org/officeDocument/2006/relationships/hyperlink" Target="https://www.adaptedmind.com/index.php" TargetMode="External"/><Relationship Id="rId39" Type="http://schemas.openxmlformats.org/officeDocument/2006/relationships/hyperlink" Target="https://www.arcademics.com/" TargetMode="External"/><Relationship Id="rId40" Type="http://schemas.openxmlformats.org/officeDocument/2006/relationships/hyperlink" Target="https://learningally.org/Browse-Audiobooks" TargetMode="External"/><Relationship Id="rId41" Type="http://schemas.openxmlformats.org/officeDocument/2006/relationships/hyperlink" Target="https://www.facebook.com/Motor-Matters-100993918215012/" TargetMode="External"/><Relationship Id="rId42" Type="http://schemas.openxmlformats.org/officeDocument/2006/relationships/hyperlink" Target="https://lighthouseautismcenter.com/games-activities-children-autism-aspergers-sensory-processing-disorders/" TargetMode="External"/><Relationship Id="rId43" Type="http://schemas.openxmlformats.org/officeDocument/2006/relationships/hyperlink" Target="https://www.cdc.gov/parents/essentials/structure/buil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1011"/>
  <sheetViews>
    <sheetView tabSelected="1" workbookViewId="0">
      <pane xSplit="1" ySplit="1" topLeftCell="B2" activePane="bottomRight" state="frozen"/>
      <selection pane="topRight" activeCell="B1" sqref="B1"/>
      <selection pane="bottomLeft" activeCell="A2" sqref="A2"/>
      <selection pane="bottomRight" activeCell="C5" sqref="C5"/>
    </sheetView>
  </sheetViews>
  <sheetFormatPr baseColWidth="10" defaultColWidth="14.5" defaultRowHeight="15.75" customHeight="1" x14ac:dyDescent="0"/>
  <cols>
    <col min="1" max="1" width="9.83203125" style="111" customWidth="1"/>
    <col min="2" max="2" width="11.1640625" style="111" customWidth="1"/>
    <col min="3" max="3" width="24.5" style="111" customWidth="1"/>
    <col min="4" max="4" width="58.1640625" style="111" customWidth="1"/>
    <col min="5" max="5" width="59.6640625" style="111" customWidth="1"/>
    <col min="6" max="16384" width="14.5" style="111"/>
  </cols>
  <sheetData>
    <row r="1" spans="1:5" ht="13">
      <c r="A1" s="107" t="s">
        <v>0</v>
      </c>
      <c r="B1" s="108" t="s">
        <v>1</v>
      </c>
      <c r="C1" s="109" t="s">
        <v>2</v>
      </c>
      <c r="D1" s="110" t="s">
        <v>169</v>
      </c>
      <c r="E1" s="109" t="s">
        <v>3</v>
      </c>
    </row>
    <row r="2" spans="1:5" ht="39">
      <c r="A2" s="112" t="s">
        <v>4</v>
      </c>
      <c r="B2" s="24" t="s">
        <v>5</v>
      </c>
      <c r="C2" s="113" t="str">
        <f>HYPERLINK("about.zearn.org","Zearn Math")</f>
        <v>Zearn Math</v>
      </c>
      <c r="D2" s="29" t="s">
        <v>170</v>
      </c>
      <c r="E2" s="113" t="s">
        <v>7</v>
      </c>
    </row>
    <row r="3" spans="1:5" ht="26">
      <c r="A3" s="28"/>
      <c r="B3" s="24" t="s">
        <v>9</v>
      </c>
      <c r="C3" s="113" t="str">
        <f>HYPERLINK("https://www.coolmathgames.com/","Cool Math Games")</f>
        <v>Cool Math Games</v>
      </c>
      <c r="D3" s="29" t="s">
        <v>171</v>
      </c>
      <c r="E3" s="114" t="s">
        <v>10</v>
      </c>
    </row>
    <row r="4" spans="1:5" ht="52">
      <c r="A4" s="28"/>
      <c r="B4" s="24" t="s">
        <v>6</v>
      </c>
      <c r="C4" s="113" t="str">
        <f>HYPERLINK("https://www.ixl.com/","iXL - Math")</f>
        <v>iXL - Math</v>
      </c>
      <c r="D4" s="29" t="s">
        <v>172</v>
      </c>
      <c r="E4" s="25" t="s">
        <v>12</v>
      </c>
    </row>
    <row r="5" spans="1:5" ht="91">
      <c r="A5" s="28"/>
      <c r="B5" s="24" t="s">
        <v>13</v>
      </c>
      <c r="C5" s="113" t="str">
        <f>HYPERLINK("https://apps.apple.com/us/app/khan-academy-kids/id1378467217","Khan Academy Kids")</f>
        <v>Khan Academy Kids</v>
      </c>
      <c r="D5" s="115" t="s">
        <v>173</v>
      </c>
      <c r="E5" s="113" t="s">
        <v>15</v>
      </c>
    </row>
    <row r="6" spans="1:5" ht="26">
      <c r="A6" s="28"/>
      <c r="B6" s="24" t="s">
        <v>11</v>
      </c>
      <c r="C6" s="113" t="str">
        <f>HYPERLINK("https://www.khanacademy.org/math","Khan Academy")</f>
        <v>Khan Academy</v>
      </c>
      <c r="D6" s="116" t="s">
        <v>174</v>
      </c>
      <c r="E6" s="25" t="s">
        <v>14</v>
      </c>
    </row>
    <row r="7" spans="1:5" ht="13">
      <c r="A7" s="28"/>
      <c r="B7" s="117">
        <v>43895</v>
      </c>
      <c r="C7" s="113" t="str">
        <f>HYPERLINK("https://www.khanacademy.org/math/engagen","Khan Academy- Eureka")</f>
        <v>Khan Academy- Eureka</v>
      </c>
      <c r="D7" s="116" t="s">
        <v>175</v>
      </c>
      <c r="E7" s="25" t="s">
        <v>16</v>
      </c>
    </row>
    <row r="8" spans="1:5" ht="39">
      <c r="A8" s="38"/>
      <c r="B8" s="24" t="s">
        <v>17</v>
      </c>
      <c r="C8" s="113" t="str">
        <f>HYPERLINK("https://www.prodigygame.com/","Prodigy")</f>
        <v>Prodigy</v>
      </c>
      <c r="D8" s="29" t="s">
        <v>176</v>
      </c>
      <c r="E8" s="113" t="s">
        <v>18</v>
      </c>
    </row>
    <row r="9" spans="1:5" ht="52">
      <c r="A9" s="118" t="s">
        <v>20</v>
      </c>
      <c r="B9" s="119" t="s">
        <v>21</v>
      </c>
      <c r="C9" s="47" t="str">
        <f>HYPERLINK("http://mouse.com/redeem. The code is: SCHOOL5260","ABC Mouse")</f>
        <v>ABC Mouse</v>
      </c>
      <c r="D9" s="120" t="s">
        <v>177</v>
      </c>
      <c r="E9" s="121" t="s">
        <v>24</v>
      </c>
    </row>
    <row r="10" spans="1:5" ht="52">
      <c r="A10" s="28"/>
      <c r="B10" s="119" t="s">
        <v>6</v>
      </c>
      <c r="C10" s="47" t="str">
        <f>HYPERLINK("https://www.ixl.com/","iXL - ELA")</f>
        <v>iXL - ELA</v>
      </c>
      <c r="D10" s="48" t="s">
        <v>172</v>
      </c>
      <c r="E10" s="121" t="s">
        <v>12</v>
      </c>
    </row>
    <row r="11" spans="1:5" ht="52">
      <c r="A11" s="28"/>
      <c r="B11" s="119" t="s">
        <v>27</v>
      </c>
      <c r="C11" s="47" t="str">
        <f>HYPERLINK("https://www.starfall.com/h/","Starfall")</f>
        <v>Starfall</v>
      </c>
      <c r="D11" s="120" t="s">
        <v>178</v>
      </c>
      <c r="E11" s="47" t="s">
        <v>28</v>
      </c>
    </row>
    <row r="12" spans="1:5" ht="91">
      <c r="A12" s="28"/>
      <c r="B12" s="119" t="s">
        <v>13</v>
      </c>
      <c r="C12" s="47" t="str">
        <f>HYPERLINK("https://apps.apple.com/us/app/khan-academy-kids/id1378467217","Khan Academy Kids")</f>
        <v>Khan Academy Kids</v>
      </c>
      <c r="D12" s="120" t="s">
        <v>173</v>
      </c>
      <c r="E12" s="47" t="s">
        <v>15</v>
      </c>
    </row>
    <row r="13" spans="1:5" ht="39">
      <c r="A13" s="28"/>
      <c r="B13" s="119" t="s">
        <v>30</v>
      </c>
      <c r="C13" s="47" t="str">
        <f>HYPERLINK("https://www.scholastic.com/teachers/teaching-tools/articles/resources/scholastic-learn-at-home--free-resources-for-school-closures.html#","Scholastic Learn at Home")</f>
        <v>Scholastic Learn at Home</v>
      </c>
      <c r="D13" s="122" t="s">
        <v>179</v>
      </c>
      <c r="E13" s="123" t="s">
        <v>32</v>
      </c>
    </row>
    <row r="14" spans="1:5" ht="39">
      <c r="A14" s="28"/>
      <c r="B14" s="119" t="s">
        <v>33</v>
      </c>
      <c r="C14" s="47" t="str">
        <f>HYPERLINK("https://apps.apple.com/us/developer/letterland/id875909724","Letterland")</f>
        <v>Letterland</v>
      </c>
      <c r="D14" s="48" t="s">
        <v>180</v>
      </c>
      <c r="E14" s="47" t="s">
        <v>34</v>
      </c>
    </row>
    <row r="15" spans="1:5" ht="13">
      <c r="A15" s="28"/>
      <c r="B15" s="124">
        <v>43902</v>
      </c>
      <c r="C15" s="47" t="str">
        <f>HYPERLINK("https://newsela.com/about/distance-learning/","Newsla")</f>
        <v>Newsla</v>
      </c>
      <c r="D15" s="125" t="s">
        <v>181</v>
      </c>
      <c r="E15" s="47" t="s">
        <v>36</v>
      </c>
    </row>
    <row r="16" spans="1:5" ht="26">
      <c r="A16" s="28"/>
      <c r="B16" s="119" t="s">
        <v>6</v>
      </c>
      <c r="C16" s="47" t="str">
        <f>HYPERLINK("https://www.readworks.org/","Read Works")</f>
        <v>Read Works</v>
      </c>
      <c r="D16" s="48" t="s">
        <v>134</v>
      </c>
      <c r="E16" s="47" t="s">
        <v>37</v>
      </c>
    </row>
    <row r="17" spans="1:5" ht="65">
      <c r="A17" s="28"/>
      <c r="B17" s="119" t="s">
        <v>5</v>
      </c>
      <c r="C17" s="47" t="str">
        <f>HYPERLINK("https://www.shurley.com/","Shurley English")</f>
        <v>Shurley English</v>
      </c>
      <c r="D17" s="120" t="s">
        <v>182</v>
      </c>
      <c r="E17" s="49" t="s">
        <v>38</v>
      </c>
    </row>
    <row r="18" spans="1:5" ht="65">
      <c r="A18" s="28"/>
      <c r="B18" s="119" t="s">
        <v>40</v>
      </c>
      <c r="C18" s="47" t="str">
        <f>HYPERLINK("https://www.storylineonline.net/","Storyline Online")</f>
        <v>Storyline Online</v>
      </c>
      <c r="D18" s="126" t="s">
        <v>183</v>
      </c>
      <c r="E18" s="121" t="s">
        <v>42</v>
      </c>
    </row>
    <row r="19" spans="1:5" ht="39">
      <c r="A19" s="28"/>
      <c r="B19" s="119" t="s">
        <v>5</v>
      </c>
      <c r="C19" s="47" t="str">
        <f>HYPERLINK("https://www.spellingcity.com/Create-an-account.html","Spelling City")</f>
        <v>Spelling City</v>
      </c>
      <c r="D19" s="127" t="s">
        <v>184</v>
      </c>
      <c r="E19" s="128" t="s">
        <v>44</v>
      </c>
    </row>
    <row r="20" spans="1:5" ht="13">
      <c r="A20" s="38"/>
      <c r="B20" s="50" t="s">
        <v>40</v>
      </c>
      <c r="C20" s="47" t="str">
        <f>HYPERLINK("https://www.lwtears.com/","Learning Without Tears")</f>
        <v>Learning Without Tears</v>
      </c>
      <c r="D20" s="120" t="s">
        <v>185</v>
      </c>
      <c r="E20" s="121" t="s">
        <v>45</v>
      </c>
    </row>
    <row r="21" spans="1:5" ht="65">
      <c r="A21" s="129" t="s">
        <v>43</v>
      </c>
      <c r="B21" s="63" t="s">
        <v>5</v>
      </c>
      <c r="C21" s="64" t="str">
        <f>HYPERLINK("https://stemscopes.com/resources/stemscopes_online_access_during_covid_19_school_closings.pdf?utm_source=All+STEMscopes+Users+March+2020&amp;utm_campaign=7553a915d4-EMAIL_CAMPAIGN_2020_03_10_04_50&amp;utm_medium=email&amp;utm_term=0_983a091b45-7553a915d4-382976285","STEMscopes")</f>
        <v>STEMscopes</v>
      </c>
      <c r="D21" s="130" t="s">
        <v>186</v>
      </c>
      <c r="E21" s="106" t="s">
        <v>47</v>
      </c>
    </row>
    <row r="22" spans="1:5" ht="52">
      <c r="A22" s="28"/>
      <c r="B22" s="63" t="s">
        <v>5</v>
      </c>
      <c r="C22" s="64" t="str">
        <f>HYPERLINK("https://mysteryscience.com/school-closure-planning","Mystery Science")</f>
        <v>Mystery Science</v>
      </c>
      <c r="D22" s="131" t="s">
        <v>187</v>
      </c>
      <c r="E22" s="132" t="s">
        <v>51</v>
      </c>
    </row>
    <row r="23" spans="1:5" ht="12" customHeight="1">
      <c r="A23" s="28"/>
      <c r="B23" s="133" t="s">
        <v>50</v>
      </c>
      <c r="C23" s="134" t="str">
        <f>HYPERLINK("https://www.exploratorium.edu/explore","The Exploratorium")</f>
        <v>The Exploratorium</v>
      </c>
      <c r="D23" s="135" t="s">
        <v>188</v>
      </c>
      <c r="E23" s="136" t="s">
        <v>52</v>
      </c>
    </row>
    <row r="24" spans="1:5" ht="36" customHeight="1">
      <c r="A24" s="38"/>
      <c r="B24" s="38"/>
      <c r="C24" s="38"/>
      <c r="D24" s="137"/>
      <c r="E24" s="38"/>
    </row>
    <row r="25" spans="1:5" ht="12" customHeight="1">
      <c r="A25" s="138" t="s">
        <v>53</v>
      </c>
      <c r="B25" s="139" t="s">
        <v>5</v>
      </c>
      <c r="C25" s="140" t="str">
        <f>HYPERLINK("https://www.msn.com/en-us/travel/travel-trivia/stuck-at-home-these-12-famous-museums-offer-virtual-tours-you-can-take-on-your-couch-video/ar-BB119nm6?li=BBnbfcL&amp;fbclid=IwAR0_OBJH7lSyTN3ug_MsOeFnNgB1orTa9OBgilKJ7dhnwlVvHEsptuKkj1c","12 Museum Virtual Tours")</f>
        <v>12 Museum Virtual Tours</v>
      </c>
      <c r="D25" s="141" t="s">
        <v>139</v>
      </c>
      <c r="E25" s="142" t="s">
        <v>54</v>
      </c>
    </row>
    <row r="26" spans="1:5" ht="13">
      <c r="A26" s="28"/>
      <c r="B26" s="28"/>
      <c r="C26" s="28"/>
      <c r="D26" s="28"/>
      <c r="E26" s="28"/>
    </row>
    <row r="27" spans="1:5" ht="13">
      <c r="A27" s="38"/>
      <c r="B27" s="38"/>
      <c r="C27" s="38"/>
      <c r="D27" s="38"/>
      <c r="E27" s="38"/>
    </row>
    <row r="28" spans="1:5" ht="39">
      <c r="A28" s="143" t="s">
        <v>57</v>
      </c>
      <c r="B28" s="144" t="s">
        <v>9</v>
      </c>
      <c r="C28" s="145" t="str">
        <f>HYPERLINK("https://www.gonoodle.com/","Go Noodle")</f>
        <v>Go Noodle</v>
      </c>
      <c r="D28" s="146" t="s">
        <v>189</v>
      </c>
      <c r="E28" s="145" t="s">
        <v>59</v>
      </c>
    </row>
    <row r="29" spans="1:5" ht="39">
      <c r="A29" s="28"/>
      <c r="B29" s="144" t="s">
        <v>9</v>
      </c>
      <c r="C29" s="145" t="str">
        <f>HYPERLINK("https://www.cosmickids.com/about/","Cosmic Kids Yoga")</f>
        <v>Cosmic Kids Yoga</v>
      </c>
      <c r="D29" s="148" t="s">
        <v>190</v>
      </c>
      <c r="E29" s="147" t="s">
        <v>61</v>
      </c>
    </row>
    <row r="30" spans="1:5" ht="52">
      <c r="A30" s="28"/>
      <c r="B30" s="144" t="s">
        <v>9</v>
      </c>
      <c r="C30" s="145" t="str">
        <f>HYPERLINK("https://www.mindfulschools.org/free-online-mindfulness-class-for-kids/?utm_source=Mindful+Schools+Newsletter&amp;utm_campaign=7968a81a59-EMAIL_CAMPAIGN_NEWSLETTER_2020_03_18_NONREG&amp;utm_medium=email&amp;utm_term=0_024a46d2a1-7968a81a59-21149675","Mindfulness Class for Kids")</f>
        <v>Mindfulness Class for Kids</v>
      </c>
      <c r="D30" s="148" t="s">
        <v>191</v>
      </c>
      <c r="E30" s="149" t="s">
        <v>62</v>
      </c>
    </row>
    <row r="31" spans="1:5" ht="39">
      <c r="A31" s="28"/>
      <c r="B31" s="144" t="s">
        <v>64</v>
      </c>
      <c r="C31" s="145" t="str">
        <f>HYPERLINK("https://apps.apple.com/us/app/id571800810?ign-mpt=uo%3D4","Calm")</f>
        <v>Calm</v>
      </c>
      <c r="D31" s="148" t="s">
        <v>192</v>
      </c>
      <c r="E31" s="147" t="s">
        <v>65</v>
      </c>
    </row>
    <row r="32" spans="1:5" ht="91">
      <c r="A32" s="28"/>
      <c r="B32" s="144" t="s">
        <v>33</v>
      </c>
      <c r="C32" s="150" t="str">
        <f>HYPERLINK("https://docs.google.com/presentation/d/1BALGReH9Yks-AgHTJ_sdLJfS2YnGk-wFxf297iZYFaQ/edit?ts=5e75056f#slide=id.p","Social Emotional Stories")</f>
        <v>Social Emotional Stories</v>
      </c>
      <c r="D32" s="151" t="s">
        <v>193</v>
      </c>
      <c r="E32" s="149" t="s">
        <v>70</v>
      </c>
    </row>
    <row r="33" spans="1:5" ht="91">
      <c r="A33" s="28"/>
      <c r="B33" s="152">
        <v>43895</v>
      </c>
      <c r="C33" s="150" t="str">
        <f>HYPERLINK("https://docs.google.com/presentation/d/10Z1lMNrDlp6FtlZUzfupyWA-EYcUMcEh4bJD9eNkcKs/edit?ts=5e7503b7#slide=id.g81a18d017e_0_0","Social Emotional Stories")</f>
        <v>Social Emotional Stories</v>
      </c>
      <c r="D33" s="151" t="s">
        <v>194</v>
      </c>
      <c r="E33" s="149" t="s">
        <v>75</v>
      </c>
    </row>
    <row r="34" spans="1:5" ht="52">
      <c r="A34" s="38"/>
      <c r="B34" s="144" t="s">
        <v>64</v>
      </c>
      <c r="C34" s="150" t="str">
        <f>HYPERLINK("https://apps.apple.com/us/app/id1242079576?ign-mpt=uo%3D4","3 Good Things; A Happiness Journal")</f>
        <v>3 Good Things; A Happiness Journal</v>
      </c>
      <c r="D34" s="148" t="s">
        <v>195</v>
      </c>
      <c r="E34" s="147" t="s">
        <v>76</v>
      </c>
    </row>
    <row r="35" spans="1:5" ht="26">
      <c r="A35" s="153" t="s">
        <v>58</v>
      </c>
      <c r="B35" s="154" t="s">
        <v>6</v>
      </c>
      <c r="C35" s="155" t="str">
        <f>HYPERLINK("https://abdodigital.com/?tk=7724458A4EE9A73EE8087AC8D237C57C","ABDO/abdodigital.com")</f>
        <v>ABDO/abdodigital.com</v>
      </c>
      <c r="D35" s="156" t="s">
        <v>196</v>
      </c>
      <c r="E35" s="157" t="s">
        <v>60</v>
      </c>
    </row>
    <row r="36" spans="1:5" ht="39">
      <c r="A36" s="28"/>
      <c r="B36" s="96" t="s">
        <v>9</v>
      </c>
      <c r="C36" s="97" t="str">
        <f>HYPERLINK("https://www.storylineonline.net/","Storyline Online")</f>
        <v>Storyline Online</v>
      </c>
      <c r="D36" s="158" t="s">
        <v>197</v>
      </c>
      <c r="E36" s="82" t="s">
        <v>42</v>
      </c>
    </row>
    <row r="37" spans="1:5" ht="78">
      <c r="A37" s="28"/>
      <c r="B37" s="96" t="s">
        <v>9</v>
      </c>
      <c r="C37" s="97" t="str">
        <f>HYPERLINK("https://wedolisten.org/Books-and-Lessons","We Do Listen")</f>
        <v>We Do Listen</v>
      </c>
      <c r="D37" s="158" t="s">
        <v>198</v>
      </c>
      <c r="E37" s="80" t="s">
        <v>83</v>
      </c>
    </row>
    <row r="38" spans="1:5" ht="39">
      <c r="A38" s="28"/>
      <c r="B38" s="96" t="s">
        <v>6</v>
      </c>
      <c r="C38" s="97" t="str">
        <f>HYPERLINK("https://www.overdrive.com/apps/libby/","Libby")</f>
        <v>Libby</v>
      </c>
      <c r="D38" s="81" t="s">
        <v>199</v>
      </c>
      <c r="E38" s="97" t="s">
        <v>63</v>
      </c>
    </row>
    <row r="39" spans="1:5" ht="39">
      <c r="A39" s="38"/>
      <c r="B39" s="96" t="s">
        <v>6</v>
      </c>
      <c r="C39" s="97" t="str">
        <f>HYPERLINK("https://www.americanreadingathome.com/bookshelf/","American Reading Company")</f>
        <v>American Reading Company</v>
      </c>
      <c r="D39" s="78" t="s">
        <v>86</v>
      </c>
      <c r="E39" s="97" t="s">
        <v>87</v>
      </c>
    </row>
    <row r="40" spans="1:5" ht="13">
      <c r="A40" s="159" t="s">
        <v>88</v>
      </c>
      <c r="B40" s="50" t="s">
        <v>6</v>
      </c>
      <c r="C40" s="47" t="str">
        <f>HYPERLINK("https://aprendergratis.es/","AprenderGratis")</f>
        <v>AprenderGratis</v>
      </c>
      <c r="D40" s="160" t="s">
        <v>200</v>
      </c>
      <c r="E40" s="47" t="s">
        <v>89</v>
      </c>
    </row>
    <row r="41" spans="1:5" ht="91">
      <c r="A41" s="28"/>
      <c r="B41" s="50" t="s">
        <v>90</v>
      </c>
      <c r="C41" s="47" t="str">
        <f>HYPERLINK("https://bamboolearning.com/resources","Bamboo Learning")</f>
        <v>Bamboo Learning</v>
      </c>
      <c r="D41" s="93" t="s">
        <v>201</v>
      </c>
      <c r="E41" s="47" t="s">
        <v>91</v>
      </c>
    </row>
    <row r="42" spans="1:5" ht="52">
      <c r="A42" s="28"/>
      <c r="B42" s="50" t="s">
        <v>6</v>
      </c>
      <c r="C42" s="49" t="str">
        <f>HYPERLINK("https://bashoandfriends.teachable.com/p/teacher-toolkit-spanish/","BASHO &amp; FRIENDS All-Access Spanish Library")</f>
        <v>BASHO &amp; FRIENDS All-Access Spanish Library</v>
      </c>
      <c r="D42" s="93" t="s">
        <v>202</v>
      </c>
      <c r="E42" s="47" t="s">
        <v>93</v>
      </c>
    </row>
    <row r="43" spans="1:5" ht="12" customHeight="1">
      <c r="A43" s="28"/>
      <c r="B43" s="161" t="s">
        <v>94</v>
      </c>
      <c r="C43" s="162" t="str">
        <f>HYPERLINK("https://reading.ecb.org/index.html","Into the Book")</f>
        <v>Into the Book</v>
      </c>
      <c r="D43" s="163" t="s">
        <v>203</v>
      </c>
      <c r="E43" s="164" t="s">
        <v>96</v>
      </c>
    </row>
    <row r="44" spans="1:5" ht="48" customHeight="1">
      <c r="A44" s="38"/>
      <c r="B44" s="38"/>
      <c r="C44" s="38"/>
      <c r="D44" s="137"/>
      <c r="E44" s="38"/>
    </row>
    <row r="45" spans="1:5" ht="65">
      <c r="A45" s="165" t="s">
        <v>97</v>
      </c>
      <c r="B45" s="166" t="s">
        <v>98</v>
      </c>
      <c r="C45" s="175" t="str">
        <f>HYPERLINK("https://themomfriend.com/montessori-activities-for-toddlers/","9 Great Montessori Activities for Toddlers To Do At Home")</f>
        <v>9 Great Montessori Activities for Toddlers To Do At Home</v>
      </c>
      <c r="D45" s="167" t="s">
        <v>204</v>
      </c>
      <c r="E45" s="168" t="s">
        <v>99</v>
      </c>
    </row>
    <row r="46" spans="1:5" ht="13">
      <c r="A46" s="28"/>
      <c r="B46" s="169" t="s">
        <v>100</v>
      </c>
      <c r="C46" s="170" t="s">
        <v>102</v>
      </c>
      <c r="D46" s="171" t="s">
        <v>205</v>
      </c>
      <c r="E46" s="172" t="s">
        <v>103</v>
      </c>
    </row>
    <row r="47" spans="1:5" ht="13">
      <c r="A47" s="28"/>
      <c r="B47" s="169" t="s">
        <v>105</v>
      </c>
      <c r="C47" s="173" t="str">
        <f>HYPERLINK("https://circletimefun.com/","Circle Time Fun")</f>
        <v>Circle Time Fun</v>
      </c>
      <c r="D47" s="171" t="s">
        <v>206</v>
      </c>
      <c r="E47" s="174" t="s">
        <v>106</v>
      </c>
    </row>
    <row r="48" spans="1:5" ht="39">
      <c r="A48" s="28"/>
      <c r="B48" s="169" t="s">
        <v>108</v>
      </c>
      <c r="C48" s="175" t="str">
        <f>HYPERLINK("https://foublie.com/corona-and-cooking-with-kids","Foublie")</f>
        <v>Foublie</v>
      </c>
      <c r="D48" s="74" t="s">
        <v>207</v>
      </c>
      <c r="E48" s="174" t="s">
        <v>110</v>
      </c>
    </row>
    <row r="49" spans="1:5" ht="39">
      <c r="A49" s="28"/>
      <c r="B49" s="169" t="s">
        <v>111</v>
      </c>
      <c r="C49" s="173" t="str">
        <f>HYPERLINK("https://www.sensorylifestyle.com/","Sensory Lifestyle")</f>
        <v>Sensory Lifestyle</v>
      </c>
      <c r="D49" s="74" t="s">
        <v>208</v>
      </c>
      <c r="E49" s="174" t="s">
        <v>113</v>
      </c>
    </row>
    <row r="50" spans="1:5" ht="91">
      <c r="A50" s="28"/>
      <c r="B50" s="166" t="s">
        <v>115</v>
      </c>
      <c r="C50" s="173" t="str">
        <f>HYPERLINK("https://apps.apple.com/us/app/khan-academy-kids/id1378467217","Khan Academy Kids")</f>
        <v>Khan Academy Kids</v>
      </c>
      <c r="D50" s="176" t="s">
        <v>173</v>
      </c>
      <c r="E50" s="173" t="s">
        <v>15</v>
      </c>
    </row>
    <row r="51" spans="1:5" ht="39">
      <c r="A51" s="28"/>
      <c r="B51" s="166" t="s">
        <v>119</v>
      </c>
      <c r="C51" s="175" t="str">
        <f>HYPERLINK("https://busytoddler.com/2020/03/indoor-activities/?fbclid=IwAR0MOg876zWbLzHEx15WZtozF6usqicpiEZlpxw4E4fgzOy2KNvdLElKyCg","Indoor Activities for Busy Toddlers")</f>
        <v>Indoor Activities for Busy Toddlers</v>
      </c>
      <c r="D51" s="177" t="s">
        <v>209</v>
      </c>
      <c r="E51" s="175" t="s">
        <v>120</v>
      </c>
    </row>
    <row r="52" spans="1:5" ht="78">
      <c r="A52" s="178" t="s">
        <v>92</v>
      </c>
      <c r="B52" s="179" t="s">
        <v>50</v>
      </c>
      <c r="C52" s="185" t="str">
        <f>HYPERLINK("https://do2learn.com/","Do2Learn ")</f>
        <v xml:space="preserve">Do2Learn </v>
      </c>
      <c r="D52" s="21" t="s">
        <v>210</v>
      </c>
      <c r="E52" s="180" t="s">
        <v>95</v>
      </c>
    </row>
    <row r="53" spans="1:5" ht="91">
      <c r="A53" s="181"/>
      <c r="B53" s="179" t="s">
        <v>50</v>
      </c>
      <c r="C53" s="182" t="str">
        <f>HYPERLINK("https://www.readingrockets.org/atoz","Reading Rockets")</f>
        <v>Reading Rockets</v>
      </c>
      <c r="D53" s="21" t="s">
        <v>211</v>
      </c>
      <c r="E53" s="180" t="s">
        <v>123</v>
      </c>
    </row>
    <row r="54" spans="1:5" ht="52">
      <c r="A54" s="181"/>
      <c r="B54" s="179" t="s">
        <v>6</v>
      </c>
      <c r="C54" s="182" t="str">
        <f>HYPERLINK("https://www.ixl.com/","IXL Worldwide")</f>
        <v>IXL Worldwide</v>
      </c>
      <c r="D54" s="183" t="s">
        <v>172</v>
      </c>
      <c r="E54" s="180" t="s">
        <v>12</v>
      </c>
    </row>
    <row r="55" spans="1:5" ht="52">
      <c r="A55" s="181"/>
      <c r="B55" s="179" t="s">
        <v>33</v>
      </c>
      <c r="C55" s="182" t="str">
        <f>HYPERLINK("https://www.starfall.com/h/","Starfall")</f>
        <v>Starfall</v>
      </c>
      <c r="D55" s="184" t="s">
        <v>178</v>
      </c>
      <c r="E55" s="182" t="s">
        <v>28</v>
      </c>
    </row>
    <row r="56" spans="1:5" ht="65">
      <c r="A56" s="181"/>
      <c r="B56" s="179" t="s">
        <v>40</v>
      </c>
      <c r="C56" s="182" t="str">
        <f>HYPERLINK("https://www.ixl.com/","Storyline Online")</f>
        <v>Storyline Online</v>
      </c>
      <c r="D56" s="21" t="s">
        <v>212</v>
      </c>
      <c r="E56" s="180" t="s">
        <v>42</v>
      </c>
    </row>
    <row r="57" spans="1:5" ht="52">
      <c r="A57" s="181"/>
      <c r="B57" s="179" t="s">
        <v>50</v>
      </c>
      <c r="C57" s="185" t="str">
        <f>HYPERLINK("https://www.exploratorium.edu/explore","The Exploratorium (Science and Social Studies")</f>
        <v>The Exploratorium (Science and Social Studies</v>
      </c>
      <c r="D57" s="21" t="s">
        <v>188</v>
      </c>
      <c r="E57" s="180" t="s">
        <v>52</v>
      </c>
    </row>
    <row r="58" spans="1:5" ht="78">
      <c r="A58" s="181"/>
      <c r="B58" s="179" t="s">
        <v>124</v>
      </c>
      <c r="C58" s="185" t="str">
        <f>HYPERLINK("https://www.adaptedmind.com/index.php","Adapted Mind")</f>
        <v>Adapted Mind</v>
      </c>
      <c r="D58" s="21" t="s">
        <v>213</v>
      </c>
      <c r="E58" s="180" t="s">
        <v>116</v>
      </c>
    </row>
    <row r="59" spans="1:5" ht="78">
      <c r="A59" s="181"/>
      <c r="B59" s="179" t="s">
        <v>117</v>
      </c>
      <c r="C59" s="182" t="str">
        <f>HYPERLINK("https://www.arcademics.com/","Academic Skills Builder")</f>
        <v>Academic Skills Builder</v>
      </c>
      <c r="D59" s="186" t="s">
        <v>214</v>
      </c>
      <c r="E59" s="180" t="s">
        <v>118</v>
      </c>
    </row>
    <row r="60" spans="1:5" ht="91">
      <c r="A60" s="181"/>
      <c r="B60" s="179" t="s">
        <v>50</v>
      </c>
      <c r="C60" s="182" t="str">
        <f>HYPERLINK("https://learningally.org/Browse-Audiobooks","Learning Alley")</f>
        <v>Learning Alley</v>
      </c>
      <c r="D60" s="187" t="s">
        <v>157</v>
      </c>
      <c r="E60" s="180" t="s">
        <v>107</v>
      </c>
    </row>
    <row r="61" spans="1:5" ht="52">
      <c r="A61" s="181"/>
      <c r="B61" s="179" t="s">
        <v>94</v>
      </c>
      <c r="C61" s="182" t="str">
        <f>HYPERLINK("https://reading.ecb.org/index.html","Into the Book")</f>
        <v>Into the Book</v>
      </c>
      <c r="D61" s="188" t="s">
        <v>215</v>
      </c>
      <c r="E61" s="189" t="s">
        <v>96</v>
      </c>
    </row>
    <row r="62" spans="1:5" ht="26">
      <c r="A62" s="181"/>
      <c r="B62" s="179" t="s">
        <v>50</v>
      </c>
      <c r="C62" s="182" t="str">
        <f>HYPERLINK("https://musiclab.chromeexperiments.com/Experiments","Music is for Everybody")</f>
        <v>Music is for Everybody</v>
      </c>
      <c r="D62" s="21" t="s">
        <v>146</v>
      </c>
      <c r="E62" s="180" t="s">
        <v>109</v>
      </c>
    </row>
    <row r="63" spans="1:5" ht="52">
      <c r="A63" s="181"/>
      <c r="B63" s="179" t="s">
        <v>50</v>
      </c>
      <c r="C63" s="182" t="str">
        <f>HYPERLINK("https://www.facebook.com/Motor-Matters-100993918215012/","Motor Matters")</f>
        <v>Motor Matters</v>
      </c>
      <c r="D63" s="21" t="s">
        <v>159</v>
      </c>
      <c r="E63" s="180" t="s">
        <v>112</v>
      </c>
    </row>
    <row r="64" spans="1:5" ht="26">
      <c r="A64" s="181"/>
      <c r="B64" s="179" t="s">
        <v>50</v>
      </c>
      <c r="C64" s="185" t="str">
        <f>HYPERLINK("https://lighthouseautismcenter.com/games-activities-children-autism-aspergers-sensory-processing-disorders/","Students with Autism and Sensory Issues")</f>
        <v>Students with Autism and Sensory Issues</v>
      </c>
      <c r="D64" s="21" t="s">
        <v>216</v>
      </c>
      <c r="E64" s="189" t="s">
        <v>121</v>
      </c>
    </row>
    <row r="65" spans="1:5" ht="26">
      <c r="A65" s="181"/>
      <c r="B65" s="179" t="s">
        <v>50</v>
      </c>
      <c r="C65" s="182" t="str">
        <f>HYPERLINK("https://www.cdc.gov/parents/essentials/structure/building.html","Routine")</f>
        <v>Routine</v>
      </c>
      <c r="D65" s="187" t="s">
        <v>217</v>
      </c>
      <c r="E65" s="180" t="s">
        <v>122</v>
      </c>
    </row>
    <row r="66" spans="1:5" ht="13">
      <c r="A66" s="190"/>
      <c r="B66" s="191"/>
      <c r="C66" s="192"/>
      <c r="D66" s="193"/>
      <c r="E66" s="194"/>
    </row>
    <row r="67" spans="1:5" ht="13">
      <c r="A67" s="190"/>
      <c r="B67" s="191"/>
      <c r="C67" s="192"/>
      <c r="D67" s="193"/>
      <c r="E67" s="194"/>
    </row>
    <row r="68" spans="1:5" ht="13">
      <c r="A68" s="190"/>
      <c r="B68" s="191"/>
      <c r="C68" s="192"/>
      <c r="D68" s="193"/>
      <c r="E68" s="194"/>
    </row>
    <row r="69" spans="1:5" ht="13">
      <c r="A69" s="190"/>
      <c r="B69" s="191"/>
      <c r="C69" s="192"/>
      <c r="D69" s="193"/>
      <c r="E69" s="194"/>
    </row>
    <row r="70" spans="1:5" ht="13">
      <c r="A70" s="190"/>
      <c r="B70" s="191"/>
      <c r="C70" s="192"/>
      <c r="D70" s="193"/>
      <c r="E70" s="194"/>
    </row>
    <row r="71" spans="1:5" ht="13">
      <c r="A71" s="190"/>
      <c r="B71" s="191"/>
      <c r="C71" s="192"/>
      <c r="D71" s="193"/>
      <c r="E71" s="194"/>
    </row>
    <row r="72" spans="1:5" ht="13">
      <c r="A72" s="190"/>
      <c r="B72" s="191"/>
      <c r="C72" s="192"/>
      <c r="D72" s="193"/>
      <c r="E72" s="194"/>
    </row>
    <row r="73" spans="1:5" ht="13">
      <c r="A73" s="190"/>
      <c r="B73" s="191"/>
      <c r="C73" s="192"/>
      <c r="D73" s="193"/>
      <c r="E73" s="194"/>
    </row>
    <row r="74" spans="1:5" ht="13">
      <c r="A74" s="190"/>
      <c r="B74" s="191"/>
      <c r="C74" s="192"/>
      <c r="D74" s="193"/>
      <c r="E74" s="194"/>
    </row>
    <row r="75" spans="1:5" ht="13">
      <c r="A75" s="190"/>
      <c r="B75" s="191"/>
      <c r="C75" s="192"/>
      <c r="D75" s="193"/>
      <c r="E75" s="194"/>
    </row>
    <row r="76" spans="1:5" ht="13">
      <c r="A76" s="190"/>
      <c r="B76" s="191"/>
      <c r="C76" s="192"/>
      <c r="D76" s="193"/>
      <c r="E76" s="194"/>
    </row>
    <row r="77" spans="1:5" ht="13">
      <c r="A77" s="190"/>
      <c r="B77" s="191"/>
      <c r="C77" s="192"/>
      <c r="D77" s="193"/>
      <c r="E77" s="194"/>
    </row>
    <row r="78" spans="1:5" ht="13">
      <c r="A78" s="190"/>
      <c r="B78" s="191"/>
      <c r="C78" s="192"/>
      <c r="D78" s="193"/>
      <c r="E78" s="194"/>
    </row>
    <row r="79" spans="1:5" ht="13">
      <c r="A79" s="190"/>
      <c r="B79" s="191"/>
      <c r="C79" s="192"/>
      <c r="D79" s="193"/>
      <c r="E79" s="194"/>
    </row>
    <row r="80" spans="1:5" ht="13">
      <c r="A80" s="190"/>
      <c r="B80" s="191"/>
      <c r="C80" s="192"/>
      <c r="D80" s="193"/>
      <c r="E80" s="194"/>
    </row>
    <row r="81" spans="1:5" ht="13">
      <c r="A81" s="190"/>
      <c r="B81" s="191"/>
      <c r="C81" s="192"/>
      <c r="D81" s="193"/>
      <c r="E81" s="194"/>
    </row>
    <row r="82" spans="1:5" ht="13">
      <c r="A82" s="190"/>
      <c r="B82" s="191"/>
      <c r="C82" s="192"/>
      <c r="D82" s="193"/>
      <c r="E82" s="194"/>
    </row>
    <row r="83" spans="1:5" ht="13">
      <c r="A83" s="190"/>
      <c r="B83" s="191"/>
      <c r="C83" s="192"/>
      <c r="D83" s="193"/>
      <c r="E83" s="194"/>
    </row>
    <row r="84" spans="1:5" ht="13">
      <c r="A84" s="190"/>
      <c r="B84" s="191"/>
      <c r="C84" s="192"/>
      <c r="D84" s="193"/>
      <c r="E84" s="194"/>
    </row>
    <row r="85" spans="1:5" ht="13">
      <c r="A85" s="190"/>
      <c r="B85" s="191"/>
      <c r="C85" s="192"/>
      <c r="D85" s="193"/>
      <c r="E85" s="194"/>
    </row>
    <row r="86" spans="1:5" ht="13">
      <c r="A86" s="190"/>
      <c r="B86" s="191"/>
      <c r="C86" s="192"/>
      <c r="D86" s="193"/>
      <c r="E86" s="194"/>
    </row>
    <row r="87" spans="1:5" ht="13">
      <c r="A87" s="190"/>
      <c r="B87" s="191"/>
      <c r="C87" s="192"/>
      <c r="D87" s="193"/>
      <c r="E87" s="194"/>
    </row>
    <row r="88" spans="1:5" ht="13">
      <c r="A88" s="190"/>
      <c r="B88" s="191"/>
      <c r="C88" s="192"/>
      <c r="D88" s="193"/>
      <c r="E88" s="194"/>
    </row>
    <row r="89" spans="1:5" ht="13">
      <c r="A89" s="190"/>
      <c r="B89" s="191"/>
      <c r="C89" s="192"/>
      <c r="D89" s="193"/>
      <c r="E89" s="194"/>
    </row>
    <row r="90" spans="1:5" ht="13">
      <c r="A90" s="190"/>
      <c r="B90" s="191"/>
      <c r="C90" s="192"/>
      <c r="D90" s="193"/>
      <c r="E90" s="194"/>
    </row>
    <row r="91" spans="1:5" ht="13">
      <c r="A91" s="190"/>
      <c r="B91" s="191"/>
      <c r="C91" s="192"/>
      <c r="D91" s="193"/>
      <c r="E91" s="194"/>
    </row>
    <row r="92" spans="1:5" ht="13">
      <c r="A92" s="190"/>
      <c r="B92" s="191"/>
      <c r="C92" s="192"/>
      <c r="D92" s="193"/>
      <c r="E92" s="194"/>
    </row>
    <row r="93" spans="1:5" ht="13">
      <c r="A93" s="190"/>
      <c r="B93" s="191"/>
      <c r="C93" s="192"/>
      <c r="D93" s="193"/>
      <c r="E93" s="194"/>
    </row>
    <row r="94" spans="1:5" ht="13">
      <c r="A94" s="190"/>
      <c r="B94" s="191"/>
      <c r="C94" s="192"/>
      <c r="D94" s="193"/>
      <c r="E94" s="194"/>
    </row>
    <row r="95" spans="1:5" ht="13">
      <c r="A95" s="190"/>
      <c r="B95" s="191"/>
      <c r="C95" s="192"/>
      <c r="D95" s="193"/>
      <c r="E95" s="194"/>
    </row>
    <row r="96" spans="1:5" ht="13">
      <c r="A96" s="190"/>
      <c r="B96" s="191"/>
      <c r="C96" s="192"/>
      <c r="D96" s="193"/>
      <c r="E96" s="194"/>
    </row>
    <row r="97" spans="1:5" ht="13">
      <c r="A97" s="190"/>
      <c r="B97" s="191"/>
      <c r="C97" s="192"/>
      <c r="D97" s="193"/>
      <c r="E97" s="194"/>
    </row>
    <row r="98" spans="1:5" ht="13">
      <c r="A98" s="190"/>
      <c r="B98" s="191"/>
      <c r="C98" s="192"/>
      <c r="D98" s="193"/>
      <c r="E98" s="194"/>
    </row>
    <row r="99" spans="1:5" ht="13">
      <c r="A99" s="190"/>
      <c r="B99" s="191"/>
      <c r="C99" s="192"/>
      <c r="D99" s="193"/>
      <c r="E99" s="194"/>
    </row>
    <row r="100" spans="1:5" ht="13">
      <c r="A100" s="190"/>
      <c r="B100" s="191"/>
      <c r="C100" s="192"/>
      <c r="D100" s="193"/>
      <c r="E100" s="194"/>
    </row>
    <row r="101" spans="1:5" ht="13">
      <c r="A101" s="190"/>
      <c r="B101" s="191"/>
      <c r="C101" s="192"/>
      <c r="D101" s="193"/>
      <c r="E101" s="194"/>
    </row>
    <row r="102" spans="1:5" ht="13">
      <c r="A102" s="190"/>
      <c r="B102" s="191"/>
      <c r="C102" s="192"/>
      <c r="D102" s="193"/>
      <c r="E102" s="194"/>
    </row>
    <row r="103" spans="1:5" ht="13">
      <c r="A103" s="190"/>
      <c r="B103" s="191"/>
      <c r="C103" s="192"/>
      <c r="D103" s="193"/>
      <c r="E103" s="194"/>
    </row>
    <row r="104" spans="1:5" ht="13">
      <c r="A104" s="190"/>
      <c r="B104" s="191"/>
      <c r="C104" s="192"/>
      <c r="D104" s="193"/>
      <c r="E104" s="194"/>
    </row>
    <row r="105" spans="1:5" ht="13">
      <c r="A105" s="190"/>
      <c r="B105" s="191"/>
      <c r="C105" s="192"/>
      <c r="D105" s="193"/>
      <c r="E105" s="194"/>
    </row>
    <row r="106" spans="1:5" ht="13">
      <c r="A106" s="190"/>
      <c r="B106" s="191"/>
      <c r="C106" s="192"/>
      <c r="D106" s="193"/>
      <c r="E106" s="194"/>
    </row>
    <row r="107" spans="1:5" ht="13">
      <c r="A107" s="190"/>
      <c r="B107" s="191"/>
      <c r="C107" s="192"/>
      <c r="D107" s="193"/>
      <c r="E107" s="194"/>
    </row>
    <row r="108" spans="1:5" ht="13">
      <c r="A108" s="190"/>
      <c r="B108" s="191"/>
      <c r="C108" s="192"/>
      <c r="D108" s="193"/>
      <c r="E108" s="194"/>
    </row>
    <row r="109" spans="1:5" ht="13">
      <c r="A109" s="190"/>
      <c r="B109" s="191"/>
      <c r="C109" s="192"/>
      <c r="D109" s="193"/>
      <c r="E109" s="194"/>
    </row>
    <row r="110" spans="1:5" ht="13">
      <c r="A110" s="190"/>
      <c r="B110" s="191"/>
      <c r="C110" s="192"/>
      <c r="D110" s="193"/>
      <c r="E110" s="194"/>
    </row>
    <row r="111" spans="1:5" ht="13">
      <c r="A111" s="190"/>
      <c r="B111" s="191"/>
      <c r="C111" s="192"/>
      <c r="D111" s="193"/>
      <c r="E111" s="194"/>
    </row>
    <row r="112" spans="1:5" ht="13">
      <c r="A112" s="190"/>
      <c r="B112" s="191"/>
      <c r="C112" s="192"/>
      <c r="D112" s="193"/>
      <c r="E112" s="194"/>
    </row>
    <row r="113" spans="1:5" ht="13">
      <c r="A113" s="190"/>
      <c r="B113" s="191"/>
      <c r="C113" s="192"/>
      <c r="D113" s="193"/>
      <c r="E113" s="194"/>
    </row>
    <row r="114" spans="1:5" ht="13">
      <c r="A114" s="190"/>
      <c r="B114" s="191"/>
      <c r="C114" s="192"/>
      <c r="D114" s="193"/>
      <c r="E114" s="194"/>
    </row>
    <row r="115" spans="1:5" ht="13">
      <c r="A115" s="190"/>
      <c r="B115" s="191"/>
      <c r="C115" s="192"/>
      <c r="D115" s="193"/>
      <c r="E115" s="194"/>
    </row>
    <row r="116" spans="1:5" ht="13">
      <c r="A116" s="190"/>
      <c r="B116" s="191"/>
      <c r="C116" s="192"/>
      <c r="D116" s="193"/>
      <c r="E116" s="194"/>
    </row>
    <row r="117" spans="1:5" ht="13">
      <c r="A117" s="190"/>
      <c r="B117" s="191"/>
      <c r="C117" s="192"/>
      <c r="D117" s="193"/>
      <c r="E117" s="194"/>
    </row>
    <row r="118" spans="1:5" ht="13">
      <c r="A118" s="190"/>
      <c r="B118" s="191"/>
      <c r="C118" s="192"/>
      <c r="D118" s="193"/>
      <c r="E118" s="194"/>
    </row>
    <row r="119" spans="1:5" ht="13">
      <c r="A119" s="190"/>
      <c r="B119" s="191"/>
      <c r="C119" s="192"/>
      <c r="D119" s="193"/>
      <c r="E119" s="194"/>
    </row>
    <row r="120" spans="1:5" ht="13">
      <c r="A120" s="190"/>
      <c r="B120" s="191"/>
      <c r="C120" s="192"/>
      <c r="D120" s="193"/>
      <c r="E120" s="194"/>
    </row>
    <row r="121" spans="1:5" ht="13">
      <c r="A121" s="190"/>
      <c r="B121" s="191"/>
      <c r="C121" s="192"/>
      <c r="D121" s="193"/>
      <c r="E121" s="194"/>
    </row>
    <row r="122" spans="1:5" ht="13">
      <c r="A122" s="190"/>
      <c r="B122" s="191"/>
      <c r="C122" s="192"/>
      <c r="D122" s="193"/>
      <c r="E122" s="194"/>
    </row>
    <row r="123" spans="1:5" ht="13">
      <c r="A123" s="190"/>
      <c r="B123" s="191"/>
      <c r="C123" s="192"/>
      <c r="D123" s="193"/>
      <c r="E123" s="194"/>
    </row>
    <row r="124" spans="1:5" ht="13">
      <c r="A124" s="190"/>
      <c r="B124" s="191"/>
      <c r="C124" s="192"/>
      <c r="D124" s="193"/>
      <c r="E124" s="194"/>
    </row>
    <row r="125" spans="1:5" ht="13">
      <c r="A125" s="190"/>
      <c r="B125" s="191"/>
      <c r="C125" s="192"/>
      <c r="D125" s="193"/>
      <c r="E125" s="194"/>
    </row>
    <row r="126" spans="1:5" ht="13">
      <c r="A126" s="190"/>
      <c r="B126" s="191"/>
      <c r="C126" s="192"/>
      <c r="D126" s="193"/>
      <c r="E126" s="194"/>
    </row>
    <row r="127" spans="1:5" ht="13">
      <c r="A127" s="190"/>
      <c r="B127" s="191"/>
      <c r="C127" s="192"/>
      <c r="D127" s="193"/>
      <c r="E127" s="194"/>
    </row>
    <row r="128" spans="1:5" ht="13">
      <c r="A128" s="190"/>
      <c r="B128" s="191"/>
      <c r="C128" s="192"/>
      <c r="D128" s="193"/>
      <c r="E128" s="194"/>
    </row>
    <row r="129" spans="1:5" ht="13">
      <c r="A129" s="190"/>
      <c r="B129" s="191"/>
      <c r="C129" s="192"/>
      <c r="D129" s="193"/>
      <c r="E129" s="194"/>
    </row>
    <row r="130" spans="1:5" ht="13">
      <c r="A130" s="190"/>
      <c r="B130" s="191"/>
      <c r="C130" s="192"/>
      <c r="D130" s="193"/>
      <c r="E130" s="194"/>
    </row>
    <row r="131" spans="1:5" ht="13">
      <c r="A131" s="190"/>
      <c r="B131" s="191"/>
      <c r="C131" s="192"/>
      <c r="D131" s="193"/>
      <c r="E131" s="194"/>
    </row>
    <row r="132" spans="1:5" ht="13">
      <c r="A132" s="190"/>
      <c r="B132" s="191"/>
      <c r="C132" s="192"/>
      <c r="D132" s="193"/>
      <c r="E132" s="194"/>
    </row>
    <row r="133" spans="1:5" ht="13">
      <c r="A133" s="190"/>
      <c r="B133" s="191"/>
      <c r="C133" s="192"/>
      <c r="D133" s="193"/>
      <c r="E133" s="194"/>
    </row>
    <row r="134" spans="1:5" ht="13">
      <c r="A134" s="190"/>
      <c r="B134" s="191"/>
      <c r="C134" s="192"/>
      <c r="D134" s="193"/>
      <c r="E134" s="194"/>
    </row>
    <row r="135" spans="1:5" ht="13">
      <c r="A135" s="190"/>
      <c r="B135" s="191"/>
      <c r="C135" s="192"/>
      <c r="D135" s="193"/>
      <c r="E135" s="194"/>
    </row>
    <row r="136" spans="1:5" ht="13">
      <c r="A136" s="190"/>
      <c r="B136" s="191"/>
      <c r="C136" s="192"/>
      <c r="D136" s="193"/>
      <c r="E136" s="194"/>
    </row>
    <row r="137" spans="1:5" ht="13">
      <c r="A137" s="190"/>
      <c r="B137" s="191"/>
      <c r="C137" s="192"/>
      <c r="D137" s="193"/>
      <c r="E137" s="194"/>
    </row>
    <row r="138" spans="1:5" ht="13">
      <c r="A138" s="190"/>
      <c r="B138" s="191"/>
      <c r="C138" s="192"/>
      <c r="D138" s="193"/>
      <c r="E138" s="194"/>
    </row>
    <row r="139" spans="1:5" ht="13">
      <c r="A139" s="190"/>
      <c r="B139" s="191"/>
      <c r="C139" s="192"/>
      <c r="D139" s="193"/>
      <c r="E139" s="194"/>
    </row>
    <row r="140" spans="1:5" ht="13">
      <c r="A140" s="190"/>
      <c r="B140" s="191"/>
      <c r="C140" s="192"/>
      <c r="D140" s="193"/>
      <c r="E140" s="194"/>
    </row>
    <row r="141" spans="1:5" ht="13">
      <c r="A141" s="190"/>
      <c r="B141" s="191"/>
      <c r="C141" s="192"/>
      <c r="D141" s="193"/>
      <c r="E141" s="194"/>
    </row>
    <row r="142" spans="1:5" ht="13">
      <c r="A142" s="190"/>
      <c r="B142" s="191"/>
      <c r="C142" s="192"/>
      <c r="D142" s="193"/>
      <c r="E142" s="194"/>
    </row>
    <row r="143" spans="1:5" ht="13">
      <c r="A143" s="190"/>
      <c r="B143" s="191"/>
      <c r="C143" s="192"/>
      <c r="D143" s="193"/>
      <c r="E143" s="194"/>
    </row>
    <row r="144" spans="1:5" ht="13">
      <c r="A144" s="190"/>
      <c r="B144" s="191"/>
      <c r="C144" s="192"/>
      <c r="D144" s="193"/>
      <c r="E144" s="194"/>
    </row>
    <row r="145" spans="1:5" ht="13">
      <c r="A145" s="190"/>
      <c r="B145" s="191"/>
      <c r="C145" s="192"/>
      <c r="D145" s="193"/>
      <c r="E145" s="194"/>
    </row>
    <row r="146" spans="1:5" ht="13">
      <c r="A146" s="190"/>
      <c r="B146" s="191"/>
      <c r="C146" s="192"/>
      <c r="D146" s="193"/>
      <c r="E146" s="194"/>
    </row>
    <row r="147" spans="1:5" ht="13">
      <c r="A147" s="190"/>
      <c r="B147" s="191"/>
      <c r="C147" s="192"/>
      <c r="D147" s="193"/>
      <c r="E147" s="194"/>
    </row>
    <row r="148" spans="1:5" ht="13">
      <c r="A148" s="190"/>
      <c r="B148" s="191"/>
      <c r="C148" s="192"/>
      <c r="D148" s="193"/>
      <c r="E148" s="194"/>
    </row>
    <row r="149" spans="1:5" ht="13">
      <c r="A149" s="190"/>
      <c r="B149" s="191"/>
      <c r="C149" s="192"/>
      <c r="D149" s="193"/>
      <c r="E149" s="194"/>
    </row>
    <row r="150" spans="1:5" ht="13">
      <c r="A150" s="190"/>
      <c r="B150" s="191"/>
      <c r="C150" s="192"/>
      <c r="D150" s="193"/>
      <c r="E150" s="194"/>
    </row>
    <row r="151" spans="1:5" ht="13">
      <c r="A151" s="190"/>
      <c r="B151" s="191"/>
      <c r="C151" s="192"/>
      <c r="D151" s="193"/>
      <c r="E151" s="194"/>
    </row>
    <row r="152" spans="1:5" ht="13">
      <c r="A152" s="190"/>
      <c r="B152" s="191"/>
      <c r="C152" s="192"/>
      <c r="D152" s="193"/>
      <c r="E152" s="194"/>
    </row>
    <row r="153" spans="1:5" ht="13">
      <c r="A153" s="190"/>
      <c r="B153" s="191"/>
      <c r="C153" s="192"/>
      <c r="D153" s="193"/>
      <c r="E153" s="194"/>
    </row>
    <row r="154" spans="1:5" ht="13">
      <c r="A154" s="190"/>
      <c r="B154" s="191"/>
      <c r="C154" s="192"/>
      <c r="D154" s="193"/>
      <c r="E154" s="194"/>
    </row>
    <row r="155" spans="1:5" ht="13">
      <c r="A155" s="190"/>
      <c r="B155" s="191"/>
      <c r="C155" s="192"/>
      <c r="D155" s="193"/>
      <c r="E155" s="194"/>
    </row>
    <row r="156" spans="1:5" ht="13">
      <c r="A156" s="190"/>
      <c r="B156" s="191"/>
      <c r="C156" s="192"/>
      <c r="D156" s="193"/>
      <c r="E156" s="194"/>
    </row>
    <row r="157" spans="1:5" ht="13">
      <c r="A157" s="190"/>
      <c r="B157" s="191"/>
      <c r="C157" s="192"/>
      <c r="D157" s="193"/>
      <c r="E157" s="194"/>
    </row>
    <row r="158" spans="1:5" ht="13">
      <c r="A158" s="190"/>
      <c r="B158" s="191"/>
      <c r="C158" s="192"/>
      <c r="D158" s="193"/>
      <c r="E158" s="194"/>
    </row>
    <row r="159" spans="1:5" ht="13">
      <c r="A159" s="190"/>
      <c r="B159" s="191"/>
      <c r="C159" s="192"/>
      <c r="D159" s="193"/>
      <c r="E159" s="194"/>
    </row>
    <row r="160" spans="1:5" ht="13">
      <c r="A160" s="190"/>
      <c r="B160" s="191"/>
      <c r="C160" s="192"/>
      <c r="D160" s="193"/>
      <c r="E160" s="194"/>
    </row>
    <row r="161" spans="1:5" ht="13">
      <c r="A161" s="190"/>
      <c r="B161" s="191"/>
      <c r="C161" s="192"/>
      <c r="D161" s="193"/>
      <c r="E161" s="194"/>
    </row>
    <row r="162" spans="1:5" ht="13">
      <c r="A162" s="190"/>
      <c r="B162" s="191"/>
      <c r="C162" s="192"/>
      <c r="D162" s="193"/>
      <c r="E162" s="194"/>
    </row>
    <row r="163" spans="1:5" ht="13">
      <c r="A163" s="190"/>
      <c r="B163" s="191"/>
      <c r="C163" s="192"/>
      <c r="D163" s="193"/>
      <c r="E163" s="194"/>
    </row>
    <row r="164" spans="1:5" ht="13">
      <c r="A164" s="190"/>
      <c r="B164" s="191"/>
      <c r="C164" s="192"/>
      <c r="D164" s="193"/>
      <c r="E164" s="194"/>
    </row>
    <row r="165" spans="1:5" ht="13">
      <c r="A165" s="190"/>
      <c r="B165" s="191"/>
      <c r="C165" s="192"/>
      <c r="D165" s="193"/>
      <c r="E165" s="194"/>
    </row>
    <row r="166" spans="1:5" ht="13">
      <c r="A166" s="190"/>
      <c r="B166" s="191"/>
      <c r="C166" s="192"/>
      <c r="D166" s="193"/>
      <c r="E166" s="194"/>
    </row>
    <row r="167" spans="1:5" ht="13">
      <c r="A167" s="190"/>
      <c r="B167" s="191"/>
      <c r="C167" s="192"/>
      <c r="D167" s="193"/>
      <c r="E167" s="194"/>
    </row>
    <row r="168" spans="1:5" ht="13">
      <c r="A168" s="190"/>
      <c r="B168" s="191"/>
      <c r="C168" s="192"/>
      <c r="D168" s="193"/>
      <c r="E168" s="194"/>
    </row>
    <row r="169" spans="1:5" ht="13">
      <c r="A169" s="190"/>
      <c r="B169" s="191"/>
      <c r="C169" s="192"/>
      <c r="D169" s="193"/>
      <c r="E169" s="194"/>
    </row>
    <row r="170" spans="1:5" ht="13">
      <c r="A170" s="190"/>
      <c r="B170" s="191"/>
      <c r="C170" s="192"/>
      <c r="D170" s="193"/>
      <c r="E170" s="194"/>
    </row>
    <row r="171" spans="1:5" ht="13">
      <c r="A171" s="190"/>
      <c r="B171" s="191"/>
      <c r="C171" s="192"/>
      <c r="D171" s="193"/>
      <c r="E171" s="194"/>
    </row>
    <row r="172" spans="1:5" ht="13">
      <c r="A172" s="190"/>
      <c r="B172" s="191"/>
      <c r="C172" s="192"/>
      <c r="D172" s="193"/>
      <c r="E172" s="194"/>
    </row>
    <row r="173" spans="1:5" ht="13">
      <c r="A173" s="190"/>
      <c r="B173" s="191"/>
      <c r="C173" s="192"/>
      <c r="D173" s="193"/>
      <c r="E173" s="194"/>
    </row>
    <row r="174" spans="1:5" ht="13">
      <c r="A174" s="190"/>
      <c r="B174" s="191"/>
      <c r="C174" s="192"/>
      <c r="D174" s="193"/>
      <c r="E174" s="194"/>
    </row>
    <row r="175" spans="1:5" ht="13">
      <c r="A175" s="190"/>
      <c r="B175" s="191"/>
      <c r="C175" s="192"/>
      <c r="D175" s="193"/>
      <c r="E175" s="194"/>
    </row>
    <row r="176" spans="1:5" ht="13">
      <c r="A176" s="190"/>
      <c r="B176" s="191"/>
      <c r="C176" s="192"/>
      <c r="D176" s="193"/>
      <c r="E176" s="194"/>
    </row>
    <row r="177" spans="1:5" ht="13">
      <c r="A177" s="190"/>
      <c r="B177" s="191"/>
      <c r="C177" s="192"/>
      <c r="D177" s="193"/>
      <c r="E177" s="194"/>
    </row>
    <row r="178" spans="1:5" ht="13">
      <c r="A178" s="190"/>
      <c r="B178" s="191"/>
      <c r="C178" s="192"/>
      <c r="D178" s="193"/>
      <c r="E178" s="194"/>
    </row>
    <row r="179" spans="1:5" ht="13">
      <c r="A179" s="190"/>
      <c r="B179" s="191"/>
      <c r="C179" s="192"/>
      <c r="D179" s="193"/>
      <c r="E179" s="194"/>
    </row>
    <row r="180" spans="1:5" ht="13">
      <c r="A180" s="190"/>
      <c r="B180" s="191"/>
      <c r="C180" s="192"/>
      <c r="D180" s="193"/>
      <c r="E180" s="194"/>
    </row>
    <row r="181" spans="1:5" ht="13">
      <c r="A181" s="190"/>
      <c r="B181" s="191"/>
      <c r="C181" s="192"/>
      <c r="D181" s="193"/>
      <c r="E181" s="194"/>
    </row>
    <row r="182" spans="1:5" ht="13">
      <c r="A182" s="190"/>
      <c r="B182" s="191"/>
      <c r="C182" s="192"/>
      <c r="D182" s="193"/>
      <c r="E182" s="194"/>
    </row>
    <row r="183" spans="1:5" ht="13">
      <c r="A183" s="190"/>
      <c r="B183" s="191"/>
      <c r="C183" s="192"/>
      <c r="D183" s="193"/>
      <c r="E183" s="194"/>
    </row>
    <row r="184" spans="1:5" ht="13">
      <c r="A184" s="190"/>
      <c r="B184" s="191"/>
      <c r="C184" s="192"/>
      <c r="D184" s="193"/>
      <c r="E184" s="194"/>
    </row>
    <row r="185" spans="1:5" ht="13">
      <c r="A185" s="190"/>
      <c r="B185" s="191"/>
      <c r="C185" s="192"/>
      <c r="D185" s="193"/>
      <c r="E185" s="194"/>
    </row>
    <row r="186" spans="1:5" ht="13">
      <c r="A186" s="190"/>
      <c r="B186" s="191"/>
      <c r="C186" s="192"/>
      <c r="D186" s="193"/>
      <c r="E186" s="194"/>
    </row>
    <row r="187" spans="1:5" ht="13">
      <c r="A187" s="190"/>
      <c r="B187" s="191"/>
      <c r="C187" s="192"/>
      <c r="D187" s="193"/>
      <c r="E187" s="194"/>
    </row>
    <row r="188" spans="1:5" ht="13">
      <c r="A188" s="190"/>
      <c r="B188" s="191"/>
      <c r="C188" s="192"/>
      <c r="D188" s="193"/>
      <c r="E188" s="194"/>
    </row>
    <row r="189" spans="1:5" ht="13">
      <c r="A189" s="190"/>
      <c r="B189" s="191"/>
      <c r="C189" s="192"/>
      <c r="D189" s="193"/>
      <c r="E189" s="194"/>
    </row>
    <row r="190" spans="1:5" ht="13">
      <c r="A190" s="190"/>
      <c r="B190" s="191"/>
      <c r="C190" s="192"/>
      <c r="D190" s="193"/>
      <c r="E190" s="194"/>
    </row>
    <row r="191" spans="1:5" ht="13">
      <c r="A191" s="190"/>
      <c r="B191" s="191"/>
      <c r="C191" s="192"/>
      <c r="D191" s="193"/>
      <c r="E191" s="194"/>
    </row>
    <row r="192" spans="1:5" ht="13">
      <c r="A192" s="190"/>
      <c r="B192" s="191"/>
      <c r="C192" s="192"/>
      <c r="D192" s="193"/>
      <c r="E192" s="194"/>
    </row>
    <row r="193" spans="1:5" ht="13">
      <c r="A193" s="190"/>
      <c r="B193" s="191"/>
      <c r="C193" s="192"/>
      <c r="D193" s="193"/>
      <c r="E193" s="194"/>
    </row>
    <row r="194" spans="1:5" ht="13">
      <c r="A194" s="190"/>
      <c r="B194" s="191"/>
      <c r="C194" s="192"/>
      <c r="D194" s="193"/>
      <c r="E194" s="194"/>
    </row>
    <row r="195" spans="1:5" ht="13">
      <c r="A195" s="190"/>
      <c r="B195" s="191"/>
      <c r="C195" s="192"/>
      <c r="D195" s="193"/>
      <c r="E195" s="194"/>
    </row>
    <row r="196" spans="1:5" ht="13">
      <c r="A196" s="190"/>
      <c r="B196" s="191"/>
      <c r="C196" s="192"/>
      <c r="D196" s="193"/>
      <c r="E196" s="194"/>
    </row>
    <row r="197" spans="1:5" ht="13">
      <c r="A197" s="190"/>
      <c r="B197" s="191"/>
      <c r="C197" s="192"/>
      <c r="D197" s="193"/>
      <c r="E197" s="194"/>
    </row>
    <row r="198" spans="1:5" ht="13">
      <c r="A198" s="190"/>
      <c r="B198" s="191"/>
      <c r="C198" s="192"/>
      <c r="D198" s="193"/>
      <c r="E198" s="194"/>
    </row>
    <row r="199" spans="1:5" ht="13">
      <c r="A199" s="190"/>
      <c r="B199" s="191"/>
      <c r="C199" s="192"/>
      <c r="D199" s="193"/>
      <c r="E199" s="194"/>
    </row>
    <row r="200" spans="1:5" ht="13">
      <c r="A200" s="190"/>
      <c r="B200" s="191"/>
      <c r="C200" s="192"/>
      <c r="D200" s="193"/>
      <c r="E200" s="194"/>
    </row>
    <row r="201" spans="1:5" ht="13">
      <c r="A201" s="190"/>
      <c r="B201" s="191"/>
      <c r="C201" s="192"/>
      <c r="D201" s="193"/>
      <c r="E201" s="194"/>
    </row>
    <row r="202" spans="1:5" ht="13">
      <c r="A202" s="190"/>
      <c r="B202" s="191"/>
      <c r="C202" s="192"/>
      <c r="D202" s="193"/>
      <c r="E202" s="194"/>
    </row>
    <row r="203" spans="1:5" ht="13">
      <c r="A203" s="190"/>
      <c r="B203" s="191"/>
      <c r="C203" s="192"/>
      <c r="D203" s="193"/>
      <c r="E203" s="194"/>
    </row>
    <row r="204" spans="1:5" ht="13">
      <c r="A204" s="190"/>
      <c r="B204" s="191"/>
      <c r="C204" s="192"/>
      <c r="D204" s="193"/>
      <c r="E204" s="194"/>
    </row>
    <row r="205" spans="1:5" ht="13">
      <c r="A205" s="190"/>
      <c r="B205" s="191"/>
      <c r="C205" s="192"/>
      <c r="D205" s="193"/>
      <c r="E205" s="194"/>
    </row>
    <row r="206" spans="1:5" ht="13">
      <c r="A206" s="190"/>
      <c r="B206" s="191"/>
      <c r="C206" s="192"/>
      <c r="D206" s="193"/>
      <c r="E206" s="194"/>
    </row>
    <row r="207" spans="1:5" ht="13">
      <c r="A207" s="190"/>
      <c r="B207" s="191"/>
      <c r="C207" s="192"/>
      <c r="D207" s="193"/>
      <c r="E207" s="194"/>
    </row>
    <row r="208" spans="1:5" ht="13">
      <c r="A208" s="190"/>
      <c r="B208" s="191"/>
      <c r="C208" s="192"/>
      <c r="D208" s="193"/>
      <c r="E208" s="194"/>
    </row>
    <row r="209" spans="1:5" ht="13">
      <c r="A209" s="190"/>
      <c r="B209" s="191"/>
      <c r="C209" s="192"/>
      <c r="D209" s="193"/>
      <c r="E209" s="194"/>
    </row>
    <row r="210" spans="1:5" ht="13">
      <c r="A210" s="190"/>
      <c r="B210" s="191"/>
      <c r="C210" s="192"/>
      <c r="D210" s="193"/>
      <c r="E210" s="194"/>
    </row>
    <row r="211" spans="1:5" ht="13">
      <c r="A211" s="190"/>
      <c r="B211" s="191"/>
      <c r="C211" s="192"/>
      <c r="D211" s="193"/>
      <c r="E211" s="194"/>
    </row>
    <row r="212" spans="1:5" ht="13">
      <c r="A212" s="190"/>
      <c r="B212" s="191"/>
      <c r="C212" s="192"/>
      <c r="D212" s="193"/>
      <c r="E212" s="194"/>
    </row>
    <row r="213" spans="1:5" ht="13">
      <c r="A213" s="190"/>
      <c r="B213" s="191"/>
      <c r="C213" s="192"/>
      <c r="D213" s="193"/>
      <c r="E213" s="194"/>
    </row>
    <row r="214" spans="1:5" ht="13">
      <c r="A214" s="190"/>
      <c r="B214" s="191"/>
      <c r="C214" s="192"/>
      <c r="D214" s="193"/>
      <c r="E214" s="194"/>
    </row>
    <row r="215" spans="1:5" ht="13">
      <c r="A215" s="190"/>
      <c r="B215" s="191"/>
      <c r="C215" s="192"/>
      <c r="D215" s="193"/>
      <c r="E215" s="194"/>
    </row>
    <row r="216" spans="1:5" ht="13">
      <c r="A216" s="190"/>
      <c r="B216" s="191"/>
      <c r="C216" s="192"/>
      <c r="D216" s="193"/>
      <c r="E216" s="194"/>
    </row>
    <row r="217" spans="1:5" ht="13">
      <c r="A217" s="190"/>
      <c r="B217" s="191"/>
      <c r="C217" s="192"/>
      <c r="D217" s="193"/>
      <c r="E217" s="194"/>
    </row>
    <row r="218" spans="1:5" ht="13">
      <c r="A218" s="190"/>
      <c r="B218" s="191"/>
      <c r="C218" s="192"/>
      <c r="D218" s="193"/>
      <c r="E218" s="194"/>
    </row>
    <row r="219" spans="1:5" ht="13">
      <c r="A219" s="190"/>
      <c r="B219" s="191"/>
      <c r="C219" s="192"/>
      <c r="D219" s="193"/>
      <c r="E219" s="194"/>
    </row>
    <row r="220" spans="1:5" ht="13">
      <c r="A220" s="190"/>
      <c r="B220" s="191"/>
      <c r="C220" s="192"/>
      <c r="D220" s="193"/>
      <c r="E220" s="194"/>
    </row>
    <row r="221" spans="1:5" ht="13">
      <c r="A221" s="190"/>
      <c r="B221" s="191"/>
      <c r="C221" s="192"/>
      <c r="D221" s="193"/>
      <c r="E221" s="194"/>
    </row>
    <row r="222" spans="1:5" ht="13">
      <c r="A222" s="190"/>
      <c r="B222" s="191"/>
      <c r="C222" s="192"/>
      <c r="D222" s="193"/>
      <c r="E222" s="194"/>
    </row>
    <row r="223" spans="1:5" ht="13">
      <c r="A223" s="190"/>
      <c r="B223" s="191"/>
      <c r="C223" s="192"/>
      <c r="D223" s="193"/>
      <c r="E223" s="194"/>
    </row>
    <row r="224" spans="1:5" ht="13">
      <c r="A224" s="190"/>
      <c r="B224" s="191"/>
      <c r="C224" s="192"/>
      <c r="D224" s="193"/>
      <c r="E224" s="194"/>
    </row>
    <row r="225" spans="1:5" ht="13">
      <c r="A225" s="190"/>
      <c r="B225" s="191"/>
      <c r="C225" s="192"/>
      <c r="D225" s="193"/>
      <c r="E225" s="194"/>
    </row>
    <row r="226" spans="1:5" ht="13">
      <c r="A226" s="190"/>
      <c r="B226" s="191"/>
      <c r="C226" s="192"/>
      <c r="D226" s="193"/>
      <c r="E226" s="194"/>
    </row>
    <row r="227" spans="1:5" ht="13">
      <c r="A227" s="190"/>
      <c r="B227" s="191"/>
      <c r="C227" s="192"/>
      <c r="D227" s="193"/>
      <c r="E227" s="194"/>
    </row>
    <row r="228" spans="1:5" ht="13">
      <c r="A228" s="190"/>
      <c r="B228" s="191"/>
      <c r="C228" s="192"/>
      <c r="D228" s="193"/>
      <c r="E228" s="194"/>
    </row>
    <row r="229" spans="1:5" ht="13">
      <c r="A229" s="190"/>
      <c r="B229" s="191"/>
      <c r="C229" s="192"/>
      <c r="D229" s="193"/>
      <c r="E229" s="194"/>
    </row>
    <row r="230" spans="1:5" ht="13">
      <c r="A230" s="190"/>
      <c r="B230" s="191"/>
      <c r="C230" s="192"/>
      <c r="D230" s="193"/>
      <c r="E230" s="194"/>
    </row>
    <row r="231" spans="1:5" ht="13">
      <c r="A231" s="190"/>
      <c r="B231" s="191"/>
      <c r="C231" s="192"/>
      <c r="D231" s="193"/>
      <c r="E231" s="194"/>
    </row>
    <row r="232" spans="1:5" ht="13">
      <c r="A232" s="190"/>
      <c r="B232" s="191"/>
      <c r="C232" s="192"/>
      <c r="D232" s="193"/>
      <c r="E232" s="194"/>
    </row>
    <row r="233" spans="1:5" ht="13">
      <c r="A233" s="190"/>
      <c r="B233" s="191"/>
      <c r="C233" s="192"/>
      <c r="D233" s="193"/>
      <c r="E233" s="194"/>
    </row>
    <row r="234" spans="1:5" ht="13">
      <c r="A234" s="190"/>
      <c r="B234" s="191"/>
      <c r="C234" s="192"/>
      <c r="D234" s="193"/>
      <c r="E234" s="194"/>
    </row>
    <row r="235" spans="1:5" ht="13">
      <c r="A235" s="190"/>
      <c r="B235" s="191"/>
      <c r="C235" s="192"/>
      <c r="D235" s="193"/>
      <c r="E235" s="194"/>
    </row>
    <row r="236" spans="1:5" ht="13">
      <c r="A236" s="190"/>
      <c r="B236" s="191"/>
      <c r="C236" s="192"/>
      <c r="D236" s="193"/>
      <c r="E236" s="194"/>
    </row>
    <row r="237" spans="1:5" ht="13">
      <c r="A237" s="190"/>
      <c r="B237" s="191"/>
      <c r="C237" s="192"/>
      <c r="D237" s="193"/>
      <c r="E237" s="194"/>
    </row>
    <row r="238" spans="1:5" ht="13">
      <c r="A238" s="190"/>
      <c r="B238" s="191"/>
      <c r="C238" s="192"/>
      <c r="D238" s="193"/>
      <c r="E238" s="194"/>
    </row>
    <row r="239" spans="1:5" ht="13">
      <c r="A239" s="190"/>
      <c r="B239" s="191"/>
      <c r="C239" s="192"/>
      <c r="D239" s="193"/>
      <c r="E239" s="194"/>
    </row>
    <row r="240" spans="1:5" ht="13">
      <c r="A240" s="190"/>
      <c r="B240" s="191"/>
      <c r="C240" s="192"/>
      <c r="D240" s="193"/>
      <c r="E240" s="194"/>
    </row>
    <row r="241" spans="1:5" ht="13">
      <c r="A241" s="190"/>
      <c r="B241" s="191"/>
      <c r="C241" s="192"/>
      <c r="D241" s="193"/>
      <c r="E241" s="194"/>
    </row>
    <row r="242" spans="1:5" ht="13">
      <c r="A242" s="190"/>
      <c r="B242" s="191"/>
      <c r="C242" s="192"/>
      <c r="D242" s="193"/>
      <c r="E242" s="194"/>
    </row>
    <row r="243" spans="1:5" ht="13">
      <c r="A243" s="190"/>
      <c r="B243" s="191"/>
      <c r="C243" s="192"/>
      <c r="D243" s="193"/>
      <c r="E243" s="194"/>
    </row>
    <row r="244" spans="1:5" ht="13">
      <c r="A244" s="190"/>
      <c r="B244" s="191"/>
      <c r="C244" s="192"/>
      <c r="D244" s="193"/>
      <c r="E244" s="194"/>
    </row>
    <row r="245" spans="1:5" ht="13">
      <c r="A245" s="190"/>
      <c r="B245" s="191"/>
      <c r="C245" s="192"/>
      <c r="D245" s="193"/>
      <c r="E245" s="194"/>
    </row>
    <row r="246" spans="1:5" ht="13">
      <c r="A246" s="190"/>
      <c r="B246" s="191"/>
      <c r="C246" s="192"/>
      <c r="D246" s="193"/>
      <c r="E246" s="194"/>
    </row>
    <row r="247" spans="1:5" ht="13">
      <c r="A247" s="190"/>
      <c r="B247" s="191"/>
      <c r="C247" s="192"/>
      <c r="D247" s="193"/>
      <c r="E247" s="194"/>
    </row>
    <row r="248" spans="1:5" ht="13">
      <c r="A248" s="190"/>
      <c r="B248" s="191"/>
      <c r="C248" s="192"/>
      <c r="D248" s="193"/>
      <c r="E248" s="194"/>
    </row>
    <row r="249" spans="1:5" ht="13">
      <c r="A249" s="190"/>
      <c r="B249" s="191"/>
      <c r="C249" s="192"/>
      <c r="D249" s="193"/>
      <c r="E249" s="194"/>
    </row>
    <row r="250" spans="1:5" ht="13">
      <c r="A250" s="190"/>
      <c r="B250" s="191"/>
      <c r="C250" s="192"/>
      <c r="D250" s="193"/>
      <c r="E250" s="194"/>
    </row>
    <row r="251" spans="1:5" ht="13">
      <c r="A251" s="190"/>
      <c r="B251" s="191"/>
      <c r="C251" s="192"/>
      <c r="D251" s="193"/>
      <c r="E251" s="194"/>
    </row>
    <row r="252" spans="1:5" ht="13">
      <c r="A252" s="190"/>
      <c r="B252" s="191"/>
      <c r="C252" s="192"/>
      <c r="D252" s="193"/>
      <c r="E252" s="194"/>
    </row>
    <row r="253" spans="1:5" ht="13">
      <c r="A253" s="190"/>
      <c r="B253" s="191"/>
      <c r="C253" s="192"/>
      <c r="D253" s="193"/>
      <c r="E253" s="194"/>
    </row>
    <row r="254" spans="1:5" ht="13">
      <c r="A254" s="190"/>
      <c r="B254" s="191"/>
      <c r="C254" s="192"/>
      <c r="D254" s="193"/>
      <c r="E254" s="194"/>
    </row>
    <row r="255" spans="1:5" ht="13">
      <c r="A255" s="190"/>
      <c r="B255" s="191"/>
      <c r="C255" s="192"/>
      <c r="D255" s="193"/>
      <c r="E255" s="194"/>
    </row>
    <row r="256" spans="1:5" ht="13">
      <c r="A256" s="190"/>
      <c r="B256" s="191"/>
      <c r="C256" s="192"/>
      <c r="D256" s="193"/>
      <c r="E256" s="194"/>
    </row>
    <row r="257" spans="1:5" ht="13">
      <c r="A257" s="190"/>
      <c r="B257" s="191"/>
      <c r="C257" s="192"/>
      <c r="D257" s="193"/>
      <c r="E257" s="194"/>
    </row>
    <row r="258" spans="1:5" ht="13">
      <c r="A258" s="190"/>
      <c r="B258" s="191"/>
      <c r="C258" s="192"/>
      <c r="D258" s="193"/>
      <c r="E258" s="194"/>
    </row>
    <row r="259" spans="1:5" ht="13">
      <c r="A259" s="190"/>
      <c r="B259" s="191"/>
      <c r="C259" s="192"/>
      <c r="D259" s="193"/>
      <c r="E259" s="194"/>
    </row>
    <row r="260" spans="1:5" ht="13">
      <c r="A260" s="190"/>
      <c r="B260" s="191"/>
      <c r="C260" s="192"/>
      <c r="D260" s="193"/>
      <c r="E260" s="194"/>
    </row>
    <row r="261" spans="1:5" ht="13">
      <c r="A261" s="190"/>
      <c r="B261" s="191"/>
      <c r="C261" s="192"/>
      <c r="D261" s="193"/>
      <c r="E261" s="194"/>
    </row>
    <row r="262" spans="1:5" ht="13">
      <c r="A262" s="190"/>
      <c r="B262" s="191"/>
      <c r="C262" s="192"/>
      <c r="D262" s="193"/>
      <c r="E262" s="194"/>
    </row>
    <row r="263" spans="1:5" ht="13">
      <c r="A263" s="190"/>
      <c r="B263" s="191"/>
      <c r="C263" s="192"/>
      <c r="D263" s="193"/>
      <c r="E263" s="194"/>
    </row>
    <row r="264" spans="1:5" ht="13">
      <c r="A264" s="190"/>
      <c r="B264" s="191"/>
      <c r="C264" s="192"/>
      <c r="D264" s="193"/>
      <c r="E264" s="194"/>
    </row>
    <row r="265" spans="1:5" ht="13">
      <c r="A265" s="190"/>
      <c r="B265" s="191"/>
      <c r="C265" s="192"/>
      <c r="D265" s="193"/>
      <c r="E265" s="194"/>
    </row>
    <row r="266" spans="1:5" ht="13">
      <c r="A266" s="190"/>
      <c r="B266" s="191"/>
      <c r="C266" s="192"/>
      <c r="D266" s="193"/>
      <c r="E266" s="194"/>
    </row>
    <row r="267" spans="1:5" ht="13">
      <c r="A267" s="190"/>
      <c r="B267" s="191"/>
      <c r="C267" s="192"/>
      <c r="D267" s="193"/>
      <c r="E267" s="194"/>
    </row>
    <row r="268" spans="1:5" ht="13">
      <c r="A268" s="190"/>
      <c r="B268" s="191"/>
      <c r="C268" s="192"/>
      <c r="D268" s="193"/>
      <c r="E268" s="194"/>
    </row>
    <row r="269" spans="1:5" ht="13">
      <c r="A269" s="190"/>
      <c r="B269" s="191"/>
      <c r="C269" s="192"/>
      <c r="D269" s="193"/>
      <c r="E269" s="194"/>
    </row>
    <row r="270" spans="1:5" ht="13">
      <c r="A270" s="190"/>
      <c r="B270" s="191"/>
      <c r="C270" s="192"/>
      <c r="D270" s="193"/>
      <c r="E270" s="194"/>
    </row>
    <row r="271" spans="1:5" ht="13">
      <c r="A271" s="190"/>
      <c r="B271" s="191"/>
      <c r="C271" s="192"/>
      <c r="D271" s="193"/>
      <c r="E271" s="194"/>
    </row>
    <row r="272" spans="1:5" ht="13">
      <c r="A272" s="190"/>
      <c r="B272" s="191"/>
      <c r="C272" s="192"/>
      <c r="D272" s="193"/>
      <c r="E272" s="194"/>
    </row>
    <row r="273" spans="1:5" ht="13">
      <c r="A273" s="190"/>
      <c r="B273" s="191"/>
      <c r="C273" s="192"/>
      <c r="D273" s="193"/>
      <c r="E273" s="194"/>
    </row>
    <row r="274" spans="1:5" ht="13">
      <c r="A274" s="190"/>
      <c r="B274" s="191"/>
      <c r="C274" s="192"/>
      <c r="D274" s="193"/>
      <c r="E274" s="194"/>
    </row>
    <row r="275" spans="1:5" ht="13">
      <c r="A275" s="190"/>
      <c r="B275" s="191"/>
      <c r="C275" s="192"/>
      <c r="D275" s="193"/>
      <c r="E275" s="194"/>
    </row>
    <row r="276" spans="1:5" ht="13">
      <c r="A276" s="190"/>
      <c r="B276" s="191"/>
      <c r="C276" s="192"/>
      <c r="D276" s="193"/>
      <c r="E276" s="194"/>
    </row>
    <row r="277" spans="1:5" ht="13">
      <c r="A277" s="190"/>
      <c r="B277" s="191"/>
      <c r="C277" s="192"/>
      <c r="D277" s="193"/>
      <c r="E277" s="194"/>
    </row>
    <row r="278" spans="1:5" ht="13">
      <c r="A278" s="190"/>
      <c r="B278" s="191"/>
      <c r="C278" s="192"/>
      <c r="D278" s="193"/>
      <c r="E278" s="194"/>
    </row>
    <row r="279" spans="1:5" ht="13">
      <c r="A279" s="190"/>
      <c r="B279" s="191"/>
      <c r="C279" s="192"/>
      <c r="D279" s="193"/>
      <c r="E279" s="194"/>
    </row>
    <row r="280" spans="1:5" ht="13">
      <c r="A280" s="190"/>
      <c r="B280" s="191"/>
      <c r="C280" s="192"/>
      <c r="D280" s="193"/>
      <c r="E280" s="194"/>
    </row>
    <row r="281" spans="1:5" ht="13">
      <c r="A281" s="190"/>
      <c r="B281" s="191"/>
      <c r="C281" s="192"/>
      <c r="D281" s="193"/>
      <c r="E281" s="194"/>
    </row>
    <row r="282" spans="1:5" ht="13">
      <c r="A282" s="190"/>
      <c r="B282" s="191"/>
      <c r="C282" s="192"/>
      <c r="D282" s="193"/>
      <c r="E282" s="194"/>
    </row>
    <row r="283" spans="1:5" ht="13">
      <c r="A283" s="190"/>
      <c r="B283" s="191"/>
      <c r="C283" s="192"/>
      <c r="D283" s="193"/>
      <c r="E283" s="194"/>
    </row>
    <row r="284" spans="1:5" ht="13">
      <c r="A284" s="190"/>
      <c r="B284" s="191"/>
      <c r="C284" s="192"/>
      <c r="D284" s="193"/>
      <c r="E284" s="194"/>
    </row>
    <row r="285" spans="1:5" ht="13">
      <c r="A285" s="190"/>
      <c r="B285" s="191"/>
      <c r="C285" s="192"/>
      <c r="D285" s="193"/>
      <c r="E285" s="194"/>
    </row>
    <row r="286" spans="1:5" ht="13">
      <c r="A286" s="190"/>
      <c r="B286" s="191"/>
      <c r="C286" s="192"/>
      <c r="D286" s="193"/>
      <c r="E286" s="194"/>
    </row>
    <row r="287" spans="1:5" ht="13">
      <c r="A287" s="190"/>
      <c r="B287" s="191"/>
      <c r="C287" s="192"/>
      <c r="D287" s="193"/>
      <c r="E287" s="194"/>
    </row>
    <row r="288" spans="1:5" ht="13">
      <c r="A288" s="190"/>
      <c r="B288" s="191"/>
      <c r="C288" s="192"/>
      <c r="D288" s="193"/>
      <c r="E288" s="194"/>
    </row>
    <row r="289" spans="1:5" ht="13">
      <c r="A289" s="190"/>
      <c r="B289" s="191"/>
      <c r="C289" s="192"/>
      <c r="D289" s="193"/>
      <c r="E289" s="194"/>
    </row>
    <row r="290" spans="1:5" ht="13">
      <c r="A290" s="190"/>
      <c r="B290" s="191"/>
      <c r="C290" s="192"/>
      <c r="D290" s="193"/>
      <c r="E290" s="194"/>
    </row>
    <row r="291" spans="1:5" ht="13">
      <c r="A291" s="190"/>
      <c r="B291" s="191"/>
      <c r="C291" s="192"/>
      <c r="D291" s="193"/>
      <c r="E291" s="194"/>
    </row>
    <row r="292" spans="1:5" ht="13">
      <c r="A292" s="190"/>
      <c r="B292" s="191"/>
      <c r="C292" s="192"/>
      <c r="D292" s="193"/>
      <c r="E292" s="194"/>
    </row>
    <row r="293" spans="1:5" ht="13">
      <c r="A293" s="190"/>
      <c r="B293" s="191"/>
      <c r="C293" s="192"/>
      <c r="D293" s="193"/>
      <c r="E293" s="194"/>
    </row>
    <row r="294" spans="1:5" ht="13">
      <c r="A294" s="190"/>
      <c r="B294" s="191"/>
      <c r="C294" s="192"/>
      <c r="D294" s="193"/>
      <c r="E294" s="194"/>
    </row>
    <row r="295" spans="1:5" ht="13">
      <c r="A295" s="190"/>
      <c r="B295" s="191"/>
      <c r="C295" s="192"/>
      <c r="D295" s="193"/>
      <c r="E295" s="194"/>
    </row>
    <row r="296" spans="1:5" ht="13">
      <c r="A296" s="190"/>
      <c r="B296" s="191"/>
      <c r="C296" s="192"/>
      <c r="D296" s="193"/>
      <c r="E296" s="194"/>
    </row>
    <row r="297" spans="1:5" ht="13">
      <c r="A297" s="190"/>
      <c r="B297" s="191"/>
      <c r="C297" s="192"/>
      <c r="D297" s="193"/>
      <c r="E297" s="194"/>
    </row>
    <row r="298" spans="1:5" ht="13">
      <c r="A298" s="190"/>
      <c r="B298" s="191"/>
      <c r="C298" s="192"/>
      <c r="D298" s="193"/>
      <c r="E298" s="194"/>
    </row>
    <row r="299" spans="1:5" ht="13">
      <c r="A299" s="190"/>
      <c r="B299" s="191"/>
      <c r="C299" s="192"/>
      <c r="D299" s="193"/>
      <c r="E299" s="194"/>
    </row>
    <row r="300" spans="1:5" ht="13">
      <c r="A300" s="190"/>
      <c r="B300" s="191"/>
      <c r="C300" s="192"/>
      <c r="D300" s="193"/>
      <c r="E300" s="194"/>
    </row>
    <row r="301" spans="1:5" ht="13">
      <c r="A301" s="190"/>
      <c r="B301" s="191"/>
      <c r="C301" s="192"/>
      <c r="D301" s="193"/>
      <c r="E301" s="194"/>
    </row>
    <row r="302" spans="1:5" ht="13">
      <c r="A302" s="190"/>
      <c r="B302" s="191"/>
      <c r="C302" s="192"/>
      <c r="D302" s="193"/>
      <c r="E302" s="194"/>
    </row>
    <row r="303" spans="1:5" ht="13">
      <c r="A303" s="190"/>
      <c r="B303" s="191"/>
      <c r="C303" s="192"/>
      <c r="D303" s="193"/>
      <c r="E303" s="194"/>
    </row>
    <row r="304" spans="1:5" ht="13">
      <c r="A304" s="190"/>
      <c r="B304" s="191"/>
      <c r="C304" s="192"/>
      <c r="D304" s="193"/>
      <c r="E304" s="194"/>
    </row>
    <row r="305" spans="1:5" ht="13">
      <c r="A305" s="190"/>
      <c r="B305" s="191"/>
      <c r="C305" s="192"/>
      <c r="D305" s="193"/>
      <c r="E305" s="194"/>
    </row>
    <row r="306" spans="1:5" ht="13">
      <c r="A306" s="190"/>
      <c r="B306" s="191"/>
      <c r="C306" s="192"/>
      <c r="D306" s="193"/>
      <c r="E306" s="194"/>
    </row>
    <row r="307" spans="1:5" ht="13">
      <c r="A307" s="190"/>
      <c r="B307" s="191"/>
      <c r="C307" s="192"/>
      <c r="D307" s="193"/>
      <c r="E307" s="194"/>
    </row>
    <row r="308" spans="1:5" ht="13">
      <c r="A308" s="190"/>
      <c r="B308" s="191"/>
      <c r="C308" s="192"/>
      <c r="D308" s="193"/>
      <c r="E308" s="194"/>
    </row>
    <row r="309" spans="1:5" ht="13">
      <c r="A309" s="190"/>
      <c r="B309" s="191"/>
      <c r="C309" s="192"/>
      <c r="D309" s="193"/>
      <c r="E309" s="194"/>
    </row>
    <row r="310" spans="1:5" ht="13">
      <c r="A310" s="190"/>
      <c r="B310" s="191"/>
      <c r="C310" s="192"/>
      <c r="D310" s="193"/>
      <c r="E310" s="194"/>
    </row>
    <row r="311" spans="1:5" ht="13">
      <c r="A311" s="190"/>
      <c r="B311" s="191"/>
      <c r="C311" s="192"/>
      <c r="D311" s="193"/>
      <c r="E311" s="194"/>
    </row>
    <row r="312" spans="1:5" ht="13">
      <c r="A312" s="190"/>
      <c r="B312" s="191"/>
      <c r="C312" s="192"/>
      <c r="D312" s="193"/>
      <c r="E312" s="194"/>
    </row>
    <row r="313" spans="1:5" ht="13">
      <c r="A313" s="190"/>
      <c r="B313" s="191"/>
      <c r="C313" s="192"/>
      <c r="D313" s="193"/>
      <c r="E313" s="194"/>
    </row>
    <row r="314" spans="1:5" ht="13">
      <c r="A314" s="190"/>
      <c r="B314" s="191"/>
      <c r="C314" s="192"/>
      <c r="D314" s="193"/>
      <c r="E314" s="194"/>
    </row>
    <row r="315" spans="1:5" ht="13">
      <c r="A315" s="190"/>
      <c r="B315" s="191"/>
      <c r="C315" s="192"/>
      <c r="D315" s="193"/>
      <c r="E315" s="194"/>
    </row>
    <row r="316" spans="1:5" ht="13">
      <c r="A316" s="190"/>
      <c r="B316" s="191"/>
      <c r="C316" s="192"/>
      <c r="D316" s="193"/>
      <c r="E316" s="194"/>
    </row>
    <row r="317" spans="1:5" ht="13">
      <c r="A317" s="190"/>
      <c r="B317" s="191"/>
      <c r="C317" s="192"/>
      <c r="D317" s="193"/>
      <c r="E317" s="194"/>
    </row>
    <row r="318" spans="1:5" ht="13">
      <c r="A318" s="190"/>
      <c r="B318" s="191"/>
      <c r="C318" s="192"/>
      <c r="D318" s="193"/>
      <c r="E318" s="194"/>
    </row>
    <row r="319" spans="1:5" ht="13">
      <c r="A319" s="190"/>
      <c r="B319" s="191"/>
      <c r="C319" s="192"/>
      <c r="D319" s="193"/>
      <c r="E319" s="194"/>
    </row>
    <row r="320" spans="1:5" ht="13">
      <c r="A320" s="190"/>
      <c r="B320" s="191"/>
      <c r="C320" s="192"/>
      <c r="D320" s="193"/>
      <c r="E320" s="194"/>
    </row>
    <row r="321" spans="1:5" ht="13">
      <c r="A321" s="190"/>
      <c r="B321" s="191"/>
      <c r="C321" s="192"/>
      <c r="D321" s="193"/>
      <c r="E321" s="194"/>
    </row>
    <row r="322" spans="1:5" ht="13">
      <c r="A322" s="190"/>
      <c r="B322" s="191"/>
      <c r="C322" s="192"/>
      <c r="D322" s="193"/>
      <c r="E322" s="194"/>
    </row>
    <row r="323" spans="1:5" ht="13">
      <c r="A323" s="190"/>
      <c r="B323" s="191"/>
      <c r="C323" s="192"/>
      <c r="D323" s="193"/>
      <c r="E323" s="194"/>
    </row>
    <row r="324" spans="1:5" ht="13">
      <c r="A324" s="190"/>
      <c r="B324" s="191"/>
      <c r="C324" s="192"/>
      <c r="D324" s="193"/>
      <c r="E324" s="194"/>
    </row>
    <row r="325" spans="1:5" ht="13">
      <c r="A325" s="190"/>
      <c r="B325" s="191"/>
      <c r="C325" s="192"/>
      <c r="D325" s="193"/>
      <c r="E325" s="194"/>
    </row>
    <row r="326" spans="1:5" ht="13">
      <c r="A326" s="190"/>
      <c r="B326" s="191"/>
      <c r="C326" s="192"/>
      <c r="D326" s="193"/>
      <c r="E326" s="194"/>
    </row>
    <row r="327" spans="1:5" ht="13">
      <c r="A327" s="190"/>
      <c r="B327" s="191"/>
      <c r="C327" s="192"/>
      <c r="D327" s="193"/>
      <c r="E327" s="194"/>
    </row>
    <row r="328" spans="1:5" ht="13">
      <c r="A328" s="190"/>
      <c r="B328" s="191"/>
      <c r="C328" s="192"/>
      <c r="D328" s="193"/>
      <c r="E328" s="194"/>
    </row>
    <row r="329" spans="1:5" ht="13">
      <c r="A329" s="190"/>
      <c r="B329" s="191"/>
      <c r="C329" s="192"/>
      <c r="D329" s="193"/>
      <c r="E329" s="194"/>
    </row>
    <row r="330" spans="1:5" ht="13">
      <c r="A330" s="190"/>
      <c r="B330" s="191"/>
      <c r="C330" s="192"/>
      <c r="D330" s="193"/>
      <c r="E330" s="194"/>
    </row>
    <row r="331" spans="1:5" ht="13">
      <c r="A331" s="190"/>
      <c r="B331" s="191"/>
      <c r="C331" s="192"/>
      <c r="D331" s="193"/>
      <c r="E331" s="194"/>
    </row>
    <row r="332" spans="1:5" ht="13">
      <c r="A332" s="190"/>
      <c r="B332" s="191"/>
      <c r="C332" s="192"/>
      <c r="D332" s="193"/>
      <c r="E332" s="194"/>
    </row>
    <row r="333" spans="1:5" ht="13">
      <c r="A333" s="190"/>
      <c r="B333" s="191"/>
      <c r="C333" s="192"/>
      <c r="D333" s="193"/>
      <c r="E333" s="194"/>
    </row>
    <row r="334" spans="1:5" ht="13">
      <c r="A334" s="190"/>
      <c r="B334" s="191"/>
      <c r="C334" s="192"/>
      <c r="D334" s="193"/>
      <c r="E334" s="194"/>
    </row>
    <row r="335" spans="1:5" ht="13">
      <c r="A335" s="190"/>
      <c r="B335" s="191"/>
      <c r="C335" s="192"/>
      <c r="D335" s="193"/>
      <c r="E335" s="194"/>
    </row>
    <row r="336" spans="1:5" ht="13">
      <c r="A336" s="190"/>
      <c r="B336" s="191"/>
      <c r="C336" s="192"/>
      <c r="D336" s="193"/>
      <c r="E336" s="194"/>
    </row>
    <row r="337" spans="1:5" ht="13">
      <c r="A337" s="190"/>
      <c r="B337" s="191"/>
      <c r="C337" s="192"/>
      <c r="D337" s="193"/>
      <c r="E337" s="194"/>
    </row>
    <row r="338" spans="1:5" ht="13">
      <c r="A338" s="190"/>
      <c r="B338" s="191"/>
      <c r="C338" s="192"/>
      <c r="D338" s="193"/>
      <c r="E338" s="194"/>
    </row>
    <row r="339" spans="1:5" ht="13">
      <c r="A339" s="190"/>
      <c r="B339" s="191"/>
      <c r="C339" s="192"/>
      <c r="D339" s="193"/>
      <c r="E339" s="194"/>
    </row>
    <row r="340" spans="1:5" ht="13">
      <c r="A340" s="190"/>
      <c r="B340" s="191"/>
      <c r="C340" s="192"/>
      <c r="D340" s="193"/>
      <c r="E340" s="194"/>
    </row>
    <row r="341" spans="1:5" ht="13">
      <c r="A341" s="190"/>
      <c r="B341" s="191"/>
      <c r="C341" s="192"/>
      <c r="D341" s="193"/>
      <c r="E341" s="194"/>
    </row>
    <row r="342" spans="1:5" ht="13">
      <c r="A342" s="190"/>
      <c r="B342" s="191"/>
      <c r="C342" s="192"/>
      <c r="D342" s="193"/>
      <c r="E342" s="194"/>
    </row>
    <row r="343" spans="1:5" ht="13">
      <c r="A343" s="190"/>
      <c r="B343" s="191"/>
      <c r="C343" s="192"/>
      <c r="D343" s="193"/>
      <c r="E343" s="194"/>
    </row>
    <row r="344" spans="1:5" ht="13">
      <c r="A344" s="190"/>
      <c r="B344" s="191"/>
      <c r="C344" s="192"/>
      <c r="D344" s="193"/>
      <c r="E344" s="194"/>
    </row>
    <row r="345" spans="1:5" ht="13">
      <c r="A345" s="190"/>
      <c r="B345" s="191"/>
      <c r="C345" s="192"/>
      <c r="D345" s="193"/>
      <c r="E345" s="194"/>
    </row>
    <row r="346" spans="1:5" ht="13">
      <c r="A346" s="190"/>
      <c r="B346" s="191"/>
      <c r="C346" s="192"/>
      <c r="D346" s="193"/>
      <c r="E346" s="194"/>
    </row>
    <row r="347" spans="1:5" ht="13">
      <c r="A347" s="190"/>
      <c r="B347" s="191"/>
      <c r="C347" s="192"/>
      <c r="D347" s="193"/>
      <c r="E347" s="194"/>
    </row>
    <row r="348" spans="1:5" ht="13">
      <c r="A348" s="190"/>
      <c r="B348" s="191"/>
      <c r="C348" s="192"/>
      <c r="D348" s="193"/>
      <c r="E348" s="194"/>
    </row>
    <row r="349" spans="1:5" ht="13">
      <c r="A349" s="190"/>
      <c r="B349" s="191"/>
      <c r="C349" s="192"/>
      <c r="D349" s="193"/>
      <c r="E349" s="194"/>
    </row>
    <row r="350" spans="1:5" ht="13">
      <c r="A350" s="190"/>
      <c r="B350" s="191"/>
      <c r="C350" s="192"/>
      <c r="D350" s="193"/>
      <c r="E350" s="194"/>
    </row>
    <row r="351" spans="1:5" ht="13">
      <c r="A351" s="190"/>
      <c r="B351" s="191"/>
      <c r="C351" s="192"/>
      <c r="D351" s="193"/>
      <c r="E351" s="194"/>
    </row>
    <row r="352" spans="1:5" ht="13">
      <c r="A352" s="190"/>
      <c r="B352" s="191"/>
      <c r="C352" s="192"/>
      <c r="D352" s="193"/>
      <c r="E352" s="194"/>
    </row>
    <row r="353" spans="1:5" ht="13">
      <c r="A353" s="190"/>
      <c r="B353" s="191"/>
      <c r="C353" s="192"/>
      <c r="D353" s="193"/>
      <c r="E353" s="194"/>
    </row>
    <row r="354" spans="1:5" ht="13">
      <c r="A354" s="190"/>
      <c r="B354" s="191"/>
      <c r="C354" s="192"/>
      <c r="D354" s="193"/>
      <c r="E354" s="194"/>
    </row>
    <row r="355" spans="1:5" ht="13">
      <c r="A355" s="190"/>
      <c r="B355" s="191"/>
      <c r="C355" s="192"/>
      <c r="D355" s="193"/>
      <c r="E355" s="194"/>
    </row>
    <row r="356" spans="1:5" ht="13">
      <c r="A356" s="190"/>
      <c r="B356" s="191"/>
      <c r="C356" s="192"/>
      <c r="D356" s="193"/>
      <c r="E356" s="194"/>
    </row>
    <row r="357" spans="1:5" ht="13">
      <c r="A357" s="190"/>
      <c r="B357" s="191"/>
      <c r="C357" s="192"/>
      <c r="D357" s="193"/>
      <c r="E357" s="194"/>
    </row>
    <row r="358" spans="1:5" ht="13">
      <c r="A358" s="190"/>
      <c r="B358" s="191"/>
      <c r="C358" s="192"/>
      <c r="D358" s="193"/>
      <c r="E358" s="194"/>
    </row>
    <row r="359" spans="1:5" ht="13">
      <c r="A359" s="190"/>
      <c r="B359" s="191"/>
      <c r="C359" s="192"/>
      <c r="D359" s="193"/>
      <c r="E359" s="194"/>
    </row>
    <row r="360" spans="1:5" ht="13">
      <c r="A360" s="190"/>
      <c r="B360" s="191"/>
      <c r="C360" s="192"/>
      <c r="D360" s="193"/>
      <c r="E360" s="194"/>
    </row>
    <row r="361" spans="1:5" ht="13">
      <c r="A361" s="190"/>
      <c r="B361" s="191"/>
      <c r="C361" s="192"/>
      <c r="D361" s="193"/>
      <c r="E361" s="194"/>
    </row>
    <row r="362" spans="1:5" ht="13">
      <c r="A362" s="190"/>
      <c r="B362" s="191"/>
      <c r="C362" s="192"/>
      <c r="D362" s="193"/>
      <c r="E362" s="194"/>
    </row>
    <row r="363" spans="1:5" ht="13">
      <c r="A363" s="190"/>
      <c r="B363" s="191"/>
      <c r="C363" s="192"/>
      <c r="D363" s="193"/>
      <c r="E363" s="194"/>
    </row>
    <row r="364" spans="1:5" ht="13">
      <c r="A364" s="190"/>
      <c r="B364" s="191"/>
      <c r="C364" s="192"/>
      <c r="D364" s="193"/>
      <c r="E364" s="194"/>
    </row>
    <row r="365" spans="1:5" ht="13">
      <c r="A365" s="190"/>
      <c r="B365" s="191"/>
      <c r="C365" s="192"/>
      <c r="D365" s="193"/>
      <c r="E365" s="194"/>
    </row>
    <row r="366" spans="1:5" ht="13">
      <c r="A366" s="190"/>
      <c r="B366" s="191"/>
      <c r="C366" s="192"/>
      <c r="D366" s="193"/>
      <c r="E366" s="194"/>
    </row>
    <row r="367" spans="1:5" ht="13">
      <c r="A367" s="190"/>
      <c r="B367" s="191"/>
      <c r="C367" s="192"/>
      <c r="D367" s="193"/>
      <c r="E367" s="194"/>
    </row>
    <row r="368" spans="1:5" ht="13">
      <c r="A368" s="190"/>
      <c r="B368" s="191"/>
      <c r="C368" s="192"/>
      <c r="D368" s="193"/>
      <c r="E368" s="194"/>
    </row>
    <row r="369" spans="1:5" ht="13">
      <c r="A369" s="190"/>
      <c r="B369" s="191"/>
      <c r="C369" s="192"/>
      <c r="D369" s="193"/>
      <c r="E369" s="194"/>
    </row>
    <row r="370" spans="1:5" ht="13">
      <c r="A370" s="190"/>
      <c r="B370" s="191"/>
      <c r="C370" s="192"/>
      <c r="D370" s="193"/>
      <c r="E370" s="194"/>
    </row>
    <row r="371" spans="1:5" ht="13">
      <c r="A371" s="190"/>
      <c r="B371" s="191"/>
      <c r="C371" s="192"/>
      <c r="D371" s="193"/>
      <c r="E371" s="194"/>
    </row>
    <row r="372" spans="1:5" ht="13">
      <c r="A372" s="190"/>
      <c r="B372" s="191"/>
      <c r="C372" s="192"/>
      <c r="D372" s="193"/>
      <c r="E372" s="194"/>
    </row>
    <row r="373" spans="1:5" ht="13">
      <c r="A373" s="190"/>
      <c r="B373" s="191"/>
      <c r="C373" s="192"/>
      <c r="D373" s="193"/>
      <c r="E373" s="194"/>
    </row>
    <row r="374" spans="1:5" ht="13">
      <c r="A374" s="190"/>
      <c r="B374" s="191"/>
      <c r="C374" s="192"/>
      <c r="D374" s="193"/>
      <c r="E374" s="194"/>
    </row>
    <row r="375" spans="1:5" ht="13">
      <c r="A375" s="190"/>
      <c r="B375" s="191"/>
      <c r="C375" s="192"/>
      <c r="D375" s="193"/>
      <c r="E375" s="194"/>
    </row>
    <row r="376" spans="1:5" ht="13">
      <c r="A376" s="190"/>
      <c r="B376" s="191"/>
      <c r="C376" s="192"/>
      <c r="D376" s="193"/>
      <c r="E376" s="194"/>
    </row>
    <row r="377" spans="1:5" ht="13">
      <c r="A377" s="190"/>
      <c r="B377" s="191"/>
      <c r="C377" s="192"/>
      <c r="D377" s="193"/>
      <c r="E377" s="194"/>
    </row>
    <row r="378" spans="1:5" ht="13">
      <c r="A378" s="190"/>
      <c r="B378" s="191"/>
      <c r="C378" s="192"/>
      <c r="D378" s="193"/>
      <c r="E378" s="194"/>
    </row>
    <row r="379" spans="1:5" ht="13">
      <c r="A379" s="190"/>
      <c r="B379" s="191"/>
      <c r="C379" s="192"/>
      <c r="D379" s="193"/>
      <c r="E379" s="194"/>
    </row>
    <row r="380" spans="1:5" ht="13">
      <c r="A380" s="190"/>
      <c r="B380" s="191"/>
      <c r="C380" s="192"/>
      <c r="D380" s="193"/>
      <c r="E380" s="194"/>
    </row>
    <row r="381" spans="1:5" ht="13">
      <c r="A381" s="190"/>
      <c r="B381" s="191"/>
      <c r="C381" s="192"/>
      <c r="D381" s="193"/>
      <c r="E381" s="194"/>
    </row>
    <row r="382" spans="1:5" ht="13">
      <c r="A382" s="190"/>
      <c r="B382" s="191"/>
      <c r="C382" s="192"/>
      <c r="D382" s="193"/>
      <c r="E382" s="194"/>
    </row>
    <row r="383" spans="1:5" ht="13">
      <c r="A383" s="190"/>
      <c r="B383" s="191"/>
      <c r="C383" s="192"/>
      <c r="D383" s="193"/>
      <c r="E383" s="194"/>
    </row>
    <row r="384" spans="1:5" ht="13">
      <c r="A384" s="190"/>
      <c r="B384" s="191"/>
      <c r="C384" s="192"/>
      <c r="D384" s="193"/>
      <c r="E384" s="194"/>
    </row>
    <row r="385" spans="1:5" ht="13">
      <c r="A385" s="190"/>
      <c r="B385" s="191"/>
      <c r="C385" s="192"/>
      <c r="D385" s="193"/>
      <c r="E385" s="194"/>
    </row>
    <row r="386" spans="1:5" ht="13">
      <c r="A386" s="190"/>
      <c r="B386" s="191"/>
      <c r="C386" s="192"/>
      <c r="D386" s="193"/>
      <c r="E386" s="194"/>
    </row>
    <row r="387" spans="1:5" ht="13">
      <c r="A387" s="190"/>
      <c r="B387" s="191"/>
      <c r="C387" s="192"/>
      <c r="D387" s="193"/>
      <c r="E387" s="194"/>
    </row>
    <row r="388" spans="1:5" ht="13">
      <c r="A388" s="190"/>
      <c r="B388" s="191"/>
      <c r="C388" s="192"/>
      <c r="D388" s="193"/>
      <c r="E388" s="194"/>
    </row>
    <row r="389" spans="1:5" ht="13">
      <c r="A389" s="190"/>
      <c r="B389" s="191"/>
      <c r="C389" s="192"/>
      <c r="D389" s="193"/>
      <c r="E389" s="194"/>
    </row>
    <row r="390" spans="1:5" ht="13">
      <c r="A390" s="190"/>
      <c r="B390" s="191"/>
      <c r="C390" s="192"/>
      <c r="D390" s="193"/>
      <c r="E390" s="194"/>
    </row>
    <row r="391" spans="1:5" ht="13">
      <c r="A391" s="190"/>
      <c r="B391" s="191"/>
      <c r="C391" s="192"/>
      <c r="D391" s="193"/>
      <c r="E391" s="194"/>
    </row>
    <row r="392" spans="1:5" ht="13">
      <c r="A392" s="190"/>
      <c r="B392" s="191"/>
      <c r="C392" s="192"/>
      <c r="D392" s="193"/>
      <c r="E392" s="194"/>
    </row>
    <row r="393" spans="1:5" ht="13">
      <c r="A393" s="190"/>
      <c r="B393" s="191"/>
      <c r="C393" s="192"/>
      <c r="D393" s="193"/>
      <c r="E393" s="194"/>
    </row>
    <row r="394" spans="1:5" ht="13">
      <c r="A394" s="190"/>
      <c r="B394" s="191"/>
      <c r="C394" s="192"/>
      <c r="D394" s="193"/>
      <c r="E394" s="194"/>
    </row>
    <row r="395" spans="1:5" ht="13">
      <c r="A395" s="190"/>
      <c r="B395" s="191"/>
      <c r="C395" s="192"/>
      <c r="D395" s="193"/>
      <c r="E395" s="194"/>
    </row>
    <row r="396" spans="1:5" ht="13">
      <c r="A396" s="190"/>
      <c r="B396" s="191"/>
      <c r="C396" s="192"/>
      <c r="D396" s="193"/>
      <c r="E396" s="194"/>
    </row>
    <row r="397" spans="1:5" ht="13">
      <c r="A397" s="190"/>
      <c r="B397" s="191"/>
      <c r="C397" s="192"/>
      <c r="D397" s="193"/>
      <c r="E397" s="194"/>
    </row>
    <row r="398" spans="1:5" ht="13">
      <c r="A398" s="190"/>
      <c r="B398" s="191"/>
      <c r="C398" s="192"/>
      <c r="D398" s="193"/>
      <c r="E398" s="194"/>
    </row>
    <row r="399" spans="1:5" ht="13">
      <c r="A399" s="190"/>
      <c r="B399" s="191"/>
      <c r="C399" s="192"/>
      <c r="D399" s="193"/>
      <c r="E399" s="194"/>
    </row>
    <row r="400" spans="1:5" ht="13">
      <c r="A400" s="190"/>
      <c r="B400" s="191"/>
      <c r="C400" s="192"/>
      <c r="D400" s="193"/>
      <c r="E400" s="194"/>
    </row>
    <row r="401" spans="1:5" ht="13">
      <c r="A401" s="190"/>
      <c r="B401" s="191"/>
      <c r="C401" s="192"/>
      <c r="D401" s="193"/>
      <c r="E401" s="194"/>
    </row>
    <row r="402" spans="1:5" ht="13">
      <c r="A402" s="190"/>
      <c r="B402" s="191"/>
      <c r="C402" s="192"/>
      <c r="D402" s="193"/>
      <c r="E402" s="194"/>
    </row>
    <row r="403" spans="1:5" ht="13">
      <c r="A403" s="190"/>
      <c r="B403" s="191"/>
      <c r="C403" s="192"/>
      <c r="D403" s="193"/>
      <c r="E403" s="194"/>
    </row>
    <row r="404" spans="1:5" ht="13">
      <c r="A404" s="190"/>
      <c r="B404" s="191"/>
      <c r="C404" s="192"/>
      <c r="D404" s="193"/>
      <c r="E404" s="194"/>
    </row>
    <row r="405" spans="1:5" ht="13">
      <c r="A405" s="190"/>
      <c r="B405" s="191"/>
      <c r="C405" s="192"/>
      <c r="D405" s="193"/>
      <c r="E405" s="194"/>
    </row>
    <row r="406" spans="1:5" ht="13">
      <c r="A406" s="190"/>
      <c r="B406" s="191"/>
      <c r="C406" s="192"/>
      <c r="D406" s="193"/>
      <c r="E406" s="194"/>
    </row>
    <row r="407" spans="1:5" ht="13">
      <c r="A407" s="190"/>
      <c r="B407" s="191"/>
      <c r="C407" s="192"/>
      <c r="D407" s="193"/>
      <c r="E407" s="194"/>
    </row>
    <row r="408" spans="1:5" ht="13">
      <c r="A408" s="190"/>
      <c r="B408" s="191"/>
      <c r="C408" s="192"/>
      <c r="D408" s="193"/>
      <c r="E408" s="194"/>
    </row>
    <row r="409" spans="1:5" ht="13">
      <c r="A409" s="190"/>
      <c r="B409" s="191"/>
      <c r="C409" s="192"/>
      <c r="D409" s="193"/>
      <c r="E409" s="194"/>
    </row>
    <row r="410" spans="1:5" ht="13">
      <c r="A410" s="190"/>
      <c r="B410" s="191"/>
      <c r="C410" s="192"/>
      <c r="D410" s="193"/>
      <c r="E410" s="194"/>
    </row>
    <row r="411" spans="1:5" ht="13">
      <c r="A411" s="190"/>
      <c r="B411" s="191"/>
      <c r="C411" s="192"/>
      <c r="D411" s="193"/>
      <c r="E411" s="194"/>
    </row>
    <row r="412" spans="1:5" ht="13">
      <c r="A412" s="190"/>
      <c r="B412" s="191"/>
      <c r="C412" s="192"/>
      <c r="D412" s="193"/>
      <c r="E412" s="194"/>
    </row>
    <row r="413" spans="1:5" ht="13">
      <c r="A413" s="190"/>
      <c r="B413" s="191"/>
      <c r="C413" s="192"/>
      <c r="D413" s="193"/>
      <c r="E413" s="194"/>
    </row>
    <row r="414" spans="1:5" ht="13">
      <c r="A414" s="190"/>
      <c r="B414" s="191"/>
      <c r="C414" s="192"/>
      <c r="D414" s="193"/>
      <c r="E414" s="194"/>
    </row>
    <row r="415" spans="1:5" ht="13">
      <c r="A415" s="190"/>
      <c r="B415" s="191"/>
      <c r="C415" s="192"/>
      <c r="D415" s="193"/>
      <c r="E415" s="194"/>
    </row>
    <row r="416" spans="1:5" ht="13">
      <c r="A416" s="190"/>
      <c r="B416" s="191"/>
      <c r="C416" s="192"/>
      <c r="D416" s="193"/>
      <c r="E416" s="194"/>
    </row>
    <row r="417" spans="1:5" ht="13">
      <c r="A417" s="190"/>
      <c r="B417" s="191"/>
      <c r="C417" s="192"/>
      <c r="D417" s="193"/>
      <c r="E417" s="194"/>
    </row>
    <row r="418" spans="1:5" ht="13">
      <c r="A418" s="190"/>
      <c r="B418" s="191"/>
      <c r="C418" s="192"/>
      <c r="D418" s="193"/>
      <c r="E418" s="194"/>
    </row>
    <row r="419" spans="1:5" ht="13">
      <c r="A419" s="190"/>
      <c r="B419" s="191"/>
      <c r="C419" s="192"/>
      <c r="D419" s="193"/>
      <c r="E419" s="194"/>
    </row>
    <row r="420" spans="1:5" ht="13">
      <c r="A420" s="190"/>
      <c r="B420" s="191"/>
      <c r="C420" s="192"/>
      <c r="D420" s="193"/>
      <c r="E420" s="194"/>
    </row>
    <row r="421" spans="1:5" ht="13">
      <c r="A421" s="190"/>
      <c r="B421" s="191"/>
      <c r="C421" s="192"/>
      <c r="D421" s="193"/>
      <c r="E421" s="194"/>
    </row>
    <row r="422" spans="1:5" ht="13">
      <c r="A422" s="190"/>
      <c r="B422" s="191"/>
      <c r="C422" s="192"/>
      <c r="D422" s="193"/>
      <c r="E422" s="194"/>
    </row>
    <row r="423" spans="1:5" ht="13">
      <c r="A423" s="190"/>
      <c r="B423" s="191"/>
      <c r="C423" s="192"/>
      <c r="D423" s="193"/>
      <c r="E423" s="194"/>
    </row>
    <row r="424" spans="1:5" ht="13">
      <c r="A424" s="190"/>
      <c r="B424" s="191"/>
      <c r="C424" s="192"/>
      <c r="D424" s="193"/>
      <c r="E424" s="194"/>
    </row>
    <row r="425" spans="1:5" ht="13">
      <c r="A425" s="190"/>
      <c r="B425" s="191"/>
      <c r="C425" s="192"/>
      <c r="D425" s="193"/>
      <c r="E425" s="194"/>
    </row>
    <row r="426" spans="1:5" ht="13">
      <c r="A426" s="190"/>
      <c r="B426" s="191"/>
      <c r="C426" s="192"/>
      <c r="D426" s="193"/>
      <c r="E426" s="194"/>
    </row>
    <row r="427" spans="1:5" ht="13">
      <c r="A427" s="190"/>
      <c r="B427" s="191"/>
      <c r="C427" s="192"/>
      <c r="D427" s="193"/>
      <c r="E427" s="194"/>
    </row>
    <row r="428" spans="1:5" ht="13">
      <c r="A428" s="190"/>
      <c r="B428" s="191"/>
      <c r="C428" s="192"/>
      <c r="D428" s="193"/>
      <c r="E428" s="194"/>
    </row>
    <row r="429" spans="1:5" ht="13">
      <c r="A429" s="190"/>
      <c r="B429" s="191"/>
      <c r="C429" s="192"/>
      <c r="D429" s="193"/>
      <c r="E429" s="194"/>
    </row>
    <row r="430" spans="1:5" ht="13">
      <c r="A430" s="190"/>
      <c r="B430" s="191"/>
      <c r="C430" s="192"/>
      <c r="D430" s="193"/>
      <c r="E430" s="194"/>
    </row>
    <row r="431" spans="1:5" ht="13">
      <c r="A431" s="190"/>
      <c r="B431" s="191"/>
      <c r="C431" s="192"/>
      <c r="D431" s="193"/>
      <c r="E431" s="194"/>
    </row>
    <row r="432" spans="1:5" ht="13">
      <c r="A432" s="190"/>
      <c r="B432" s="191"/>
      <c r="C432" s="192"/>
      <c r="D432" s="193"/>
      <c r="E432" s="194"/>
    </row>
    <row r="433" spans="1:5" ht="13">
      <c r="A433" s="190"/>
      <c r="B433" s="191"/>
      <c r="C433" s="192"/>
      <c r="D433" s="193"/>
      <c r="E433" s="194"/>
    </row>
    <row r="434" spans="1:5" ht="13">
      <c r="A434" s="190"/>
      <c r="B434" s="191"/>
      <c r="C434" s="192"/>
      <c r="D434" s="193"/>
      <c r="E434" s="194"/>
    </row>
    <row r="435" spans="1:5" ht="13">
      <c r="A435" s="190"/>
      <c r="B435" s="191"/>
      <c r="C435" s="192"/>
      <c r="D435" s="193"/>
      <c r="E435" s="194"/>
    </row>
    <row r="436" spans="1:5" ht="13">
      <c r="A436" s="190"/>
      <c r="B436" s="191"/>
      <c r="C436" s="192"/>
      <c r="D436" s="193"/>
      <c r="E436" s="194"/>
    </row>
    <row r="437" spans="1:5" ht="13">
      <c r="A437" s="190"/>
      <c r="B437" s="191"/>
      <c r="C437" s="192"/>
      <c r="D437" s="193"/>
      <c r="E437" s="194"/>
    </row>
    <row r="438" spans="1:5" ht="13">
      <c r="A438" s="190"/>
      <c r="B438" s="191"/>
      <c r="C438" s="192"/>
      <c r="D438" s="193"/>
      <c r="E438" s="194"/>
    </row>
    <row r="439" spans="1:5" ht="13">
      <c r="A439" s="190"/>
      <c r="B439" s="191"/>
      <c r="C439" s="192"/>
      <c r="D439" s="193"/>
      <c r="E439" s="194"/>
    </row>
    <row r="440" spans="1:5" ht="13">
      <c r="A440" s="190"/>
      <c r="B440" s="191"/>
      <c r="C440" s="192"/>
      <c r="D440" s="193"/>
      <c r="E440" s="194"/>
    </row>
    <row r="441" spans="1:5" ht="13">
      <c r="A441" s="190"/>
      <c r="B441" s="191"/>
      <c r="C441" s="192"/>
      <c r="D441" s="193"/>
      <c r="E441" s="194"/>
    </row>
    <row r="442" spans="1:5" ht="13">
      <c r="A442" s="190"/>
      <c r="B442" s="191"/>
      <c r="C442" s="192"/>
      <c r="D442" s="193"/>
      <c r="E442" s="194"/>
    </row>
    <row r="443" spans="1:5" ht="13">
      <c r="A443" s="190"/>
      <c r="B443" s="191"/>
      <c r="C443" s="192"/>
      <c r="D443" s="193"/>
      <c r="E443" s="194"/>
    </row>
    <row r="444" spans="1:5" ht="13">
      <c r="A444" s="190"/>
      <c r="B444" s="191"/>
      <c r="C444" s="192"/>
      <c r="D444" s="193"/>
      <c r="E444" s="194"/>
    </row>
    <row r="445" spans="1:5" ht="13">
      <c r="A445" s="190"/>
      <c r="B445" s="191"/>
      <c r="C445" s="192"/>
      <c r="D445" s="193"/>
      <c r="E445" s="194"/>
    </row>
    <row r="446" spans="1:5" ht="13">
      <c r="A446" s="190"/>
      <c r="B446" s="191"/>
      <c r="C446" s="192"/>
      <c r="D446" s="193"/>
      <c r="E446" s="194"/>
    </row>
    <row r="447" spans="1:5" ht="13">
      <c r="A447" s="190"/>
      <c r="B447" s="191"/>
      <c r="C447" s="192"/>
      <c r="D447" s="193"/>
      <c r="E447" s="194"/>
    </row>
    <row r="448" spans="1:5" ht="13">
      <c r="A448" s="190"/>
      <c r="B448" s="191"/>
      <c r="C448" s="192"/>
      <c r="D448" s="193"/>
      <c r="E448" s="194"/>
    </row>
    <row r="449" spans="1:5" ht="13">
      <c r="A449" s="190"/>
      <c r="B449" s="191"/>
      <c r="C449" s="192"/>
      <c r="D449" s="193"/>
      <c r="E449" s="194"/>
    </row>
    <row r="450" spans="1:5" ht="13">
      <c r="A450" s="190"/>
      <c r="B450" s="191"/>
      <c r="C450" s="192"/>
      <c r="D450" s="193"/>
      <c r="E450" s="194"/>
    </row>
    <row r="451" spans="1:5" ht="13">
      <c r="A451" s="190"/>
      <c r="B451" s="191"/>
      <c r="C451" s="192"/>
      <c r="D451" s="193"/>
      <c r="E451" s="194"/>
    </row>
    <row r="452" spans="1:5" ht="13">
      <c r="A452" s="190"/>
      <c r="B452" s="191"/>
      <c r="C452" s="192"/>
      <c r="D452" s="193"/>
      <c r="E452" s="194"/>
    </row>
    <row r="453" spans="1:5" ht="13">
      <c r="A453" s="190"/>
      <c r="B453" s="191"/>
      <c r="C453" s="192"/>
      <c r="D453" s="193"/>
      <c r="E453" s="194"/>
    </row>
    <row r="454" spans="1:5" ht="13">
      <c r="A454" s="190"/>
      <c r="B454" s="191"/>
      <c r="C454" s="192"/>
      <c r="D454" s="193"/>
      <c r="E454" s="194"/>
    </row>
    <row r="455" spans="1:5" ht="13">
      <c r="A455" s="190"/>
      <c r="B455" s="191"/>
      <c r="C455" s="192"/>
      <c r="D455" s="193"/>
      <c r="E455" s="194"/>
    </row>
    <row r="456" spans="1:5" ht="13">
      <c r="A456" s="190"/>
      <c r="B456" s="191"/>
      <c r="C456" s="192"/>
      <c r="D456" s="193"/>
      <c r="E456" s="194"/>
    </row>
    <row r="457" spans="1:5" ht="13">
      <c r="A457" s="190"/>
      <c r="B457" s="191"/>
      <c r="C457" s="192"/>
      <c r="D457" s="193"/>
      <c r="E457" s="194"/>
    </row>
    <row r="458" spans="1:5" ht="13">
      <c r="A458" s="190"/>
      <c r="B458" s="191"/>
      <c r="C458" s="192"/>
      <c r="D458" s="193"/>
      <c r="E458" s="194"/>
    </row>
    <row r="459" spans="1:5" ht="13">
      <c r="A459" s="190"/>
      <c r="B459" s="191"/>
      <c r="C459" s="192"/>
      <c r="D459" s="193"/>
      <c r="E459" s="194"/>
    </row>
    <row r="460" spans="1:5" ht="13">
      <c r="A460" s="190"/>
      <c r="B460" s="191"/>
      <c r="C460" s="192"/>
      <c r="D460" s="193"/>
      <c r="E460" s="194"/>
    </row>
    <row r="461" spans="1:5" ht="13">
      <c r="A461" s="190"/>
      <c r="B461" s="191"/>
      <c r="C461" s="192"/>
      <c r="D461" s="193"/>
      <c r="E461" s="194"/>
    </row>
    <row r="462" spans="1:5" ht="13">
      <c r="A462" s="190"/>
      <c r="B462" s="191"/>
      <c r="C462" s="192"/>
      <c r="D462" s="193"/>
      <c r="E462" s="194"/>
    </row>
    <row r="463" spans="1:5" ht="13">
      <c r="A463" s="190"/>
      <c r="B463" s="191"/>
      <c r="C463" s="192"/>
      <c r="D463" s="193"/>
      <c r="E463" s="194"/>
    </row>
    <row r="464" spans="1:5" ht="13">
      <c r="A464" s="190"/>
      <c r="B464" s="191"/>
      <c r="C464" s="192"/>
      <c r="D464" s="193"/>
      <c r="E464" s="194"/>
    </row>
    <row r="465" spans="1:5" ht="13">
      <c r="A465" s="190"/>
      <c r="B465" s="191"/>
      <c r="C465" s="192"/>
      <c r="D465" s="193"/>
      <c r="E465" s="194"/>
    </row>
    <row r="466" spans="1:5" ht="13">
      <c r="A466" s="190"/>
      <c r="B466" s="191"/>
      <c r="C466" s="192"/>
      <c r="D466" s="193"/>
      <c r="E466" s="194"/>
    </row>
    <row r="467" spans="1:5" ht="13">
      <c r="A467" s="190"/>
      <c r="B467" s="191"/>
      <c r="C467" s="192"/>
      <c r="D467" s="193"/>
      <c r="E467" s="194"/>
    </row>
    <row r="468" spans="1:5" ht="13">
      <c r="A468" s="190"/>
      <c r="B468" s="191"/>
      <c r="C468" s="192"/>
      <c r="D468" s="193"/>
      <c r="E468" s="194"/>
    </row>
    <row r="469" spans="1:5" ht="13">
      <c r="A469" s="190"/>
      <c r="B469" s="191"/>
      <c r="C469" s="192"/>
      <c r="D469" s="193"/>
      <c r="E469" s="194"/>
    </row>
    <row r="470" spans="1:5" ht="13">
      <c r="A470" s="190"/>
      <c r="B470" s="191"/>
      <c r="C470" s="192"/>
      <c r="D470" s="193"/>
      <c r="E470" s="194"/>
    </row>
    <row r="471" spans="1:5" ht="13">
      <c r="A471" s="190"/>
      <c r="B471" s="191"/>
      <c r="C471" s="192"/>
      <c r="D471" s="193"/>
      <c r="E471" s="194"/>
    </row>
    <row r="472" spans="1:5" ht="13">
      <c r="A472" s="190"/>
      <c r="B472" s="191"/>
      <c r="C472" s="192"/>
      <c r="D472" s="193"/>
      <c r="E472" s="194"/>
    </row>
    <row r="473" spans="1:5" ht="13">
      <c r="A473" s="190"/>
      <c r="B473" s="191"/>
      <c r="C473" s="192"/>
      <c r="D473" s="193"/>
      <c r="E473" s="194"/>
    </row>
    <row r="474" spans="1:5" ht="13">
      <c r="A474" s="190"/>
      <c r="B474" s="191"/>
      <c r="C474" s="192"/>
      <c r="D474" s="193"/>
      <c r="E474" s="194"/>
    </row>
    <row r="475" spans="1:5" ht="13">
      <c r="A475" s="190"/>
      <c r="B475" s="191"/>
      <c r="C475" s="192"/>
      <c r="D475" s="193"/>
      <c r="E475" s="194"/>
    </row>
    <row r="476" spans="1:5" ht="13">
      <c r="A476" s="190"/>
      <c r="B476" s="191"/>
      <c r="C476" s="192"/>
      <c r="D476" s="193"/>
      <c r="E476" s="194"/>
    </row>
    <row r="477" spans="1:5" ht="13">
      <c r="A477" s="190"/>
      <c r="B477" s="191"/>
      <c r="C477" s="192"/>
      <c r="D477" s="193"/>
      <c r="E477" s="194"/>
    </row>
    <row r="478" spans="1:5" ht="13">
      <c r="A478" s="190"/>
      <c r="B478" s="191"/>
      <c r="C478" s="192"/>
      <c r="D478" s="193"/>
      <c r="E478" s="194"/>
    </row>
    <row r="479" spans="1:5" ht="13">
      <c r="A479" s="190"/>
      <c r="B479" s="191"/>
      <c r="C479" s="192"/>
      <c r="D479" s="193"/>
      <c r="E479" s="194"/>
    </row>
    <row r="480" spans="1:5" ht="13">
      <c r="A480" s="190"/>
      <c r="B480" s="191"/>
      <c r="C480" s="192"/>
      <c r="D480" s="193"/>
      <c r="E480" s="194"/>
    </row>
    <row r="481" spans="1:5" ht="13">
      <c r="A481" s="190"/>
      <c r="B481" s="191"/>
      <c r="C481" s="192"/>
      <c r="D481" s="193"/>
      <c r="E481" s="194"/>
    </row>
    <row r="482" spans="1:5" ht="13">
      <c r="A482" s="190"/>
      <c r="B482" s="191"/>
      <c r="C482" s="192"/>
      <c r="D482" s="193"/>
      <c r="E482" s="194"/>
    </row>
    <row r="483" spans="1:5" ht="13">
      <c r="A483" s="190"/>
      <c r="B483" s="191"/>
      <c r="C483" s="192"/>
      <c r="D483" s="193"/>
      <c r="E483" s="194"/>
    </row>
    <row r="484" spans="1:5" ht="13">
      <c r="A484" s="190"/>
      <c r="B484" s="191"/>
      <c r="C484" s="192"/>
      <c r="D484" s="193"/>
      <c r="E484" s="194"/>
    </row>
    <row r="485" spans="1:5" ht="13">
      <c r="A485" s="190"/>
      <c r="B485" s="191"/>
      <c r="C485" s="192"/>
      <c r="D485" s="193"/>
      <c r="E485" s="194"/>
    </row>
    <row r="486" spans="1:5" ht="13">
      <c r="A486" s="190"/>
      <c r="B486" s="191"/>
      <c r="C486" s="192"/>
      <c r="D486" s="193"/>
      <c r="E486" s="194"/>
    </row>
    <row r="487" spans="1:5" ht="13">
      <c r="A487" s="190"/>
      <c r="B487" s="191"/>
      <c r="C487" s="192"/>
      <c r="D487" s="193"/>
      <c r="E487" s="194"/>
    </row>
    <row r="488" spans="1:5" ht="13">
      <c r="A488" s="190"/>
      <c r="B488" s="191"/>
      <c r="C488" s="192"/>
      <c r="D488" s="193"/>
      <c r="E488" s="194"/>
    </row>
    <row r="489" spans="1:5" ht="13">
      <c r="A489" s="190"/>
      <c r="B489" s="191"/>
      <c r="C489" s="192"/>
      <c r="D489" s="193"/>
      <c r="E489" s="194"/>
    </row>
    <row r="490" spans="1:5" ht="13">
      <c r="A490" s="190"/>
      <c r="B490" s="191"/>
      <c r="C490" s="192"/>
      <c r="D490" s="193"/>
      <c r="E490" s="194"/>
    </row>
    <row r="491" spans="1:5" ht="13">
      <c r="A491" s="190"/>
      <c r="B491" s="191"/>
      <c r="C491" s="192"/>
      <c r="D491" s="193"/>
      <c r="E491" s="194"/>
    </row>
    <row r="492" spans="1:5" ht="13">
      <c r="A492" s="190"/>
      <c r="B492" s="191"/>
      <c r="C492" s="192"/>
      <c r="D492" s="193"/>
      <c r="E492" s="194"/>
    </row>
    <row r="493" spans="1:5" ht="13">
      <c r="A493" s="190"/>
      <c r="B493" s="191"/>
      <c r="C493" s="192"/>
      <c r="D493" s="193"/>
      <c r="E493" s="194"/>
    </row>
    <row r="494" spans="1:5" ht="13">
      <c r="A494" s="190"/>
      <c r="B494" s="191"/>
      <c r="C494" s="192"/>
      <c r="D494" s="193"/>
      <c r="E494" s="194"/>
    </row>
    <row r="495" spans="1:5" ht="13">
      <c r="A495" s="190"/>
      <c r="B495" s="191"/>
      <c r="C495" s="192"/>
      <c r="D495" s="193"/>
      <c r="E495" s="194"/>
    </row>
    <row r="496" spans="1:5" ht="13">
      <c r="A496" s="190"/>
      <c r="B496" s="191"/>
      <c r="C496" s="192"/>
      <c r="D496" s="193"/>
      <c r="E496" s="194"/>
    </row>
    <row r="497" spans="1:5" ht="13">
      <c r="A497" s="190"/>
      <c r="B497" s="191"/>
      <c r="C497" s="192"/>
      <c r="D497" s="193"/>
      <c r="E497" s="194"/>
    </row>
    <row r="498" spans="1:5" ht="13">
      <c r="A498" s="190"/>
      <c r="B498" s="191"/>
      <c r="C498" s="192"/>
      <c r="D498" s="193"/>
      <c r="E498" s="194"/>
    </row>
    <row r="499" spans="1:5" ht="13">
      <c r="A499" s="190"/>
      <c r="B499" s="191"/>
      <c r="C499" s="192"/>
      <c r="D499" s="193"/>
      <c r="E499" s="194"/>
    </row>
    <row r="500" spans="1:5" ht="13">
      <c r="A500" s="190"/>
      <c r="B500" s="191"/>
      <c r="C500" s="192"/>
      <c r="D500" s="193"/>
      <c r="E500" s="194"/>
    </row>
    <row r="501" spans="1:5" ht="13">
      <c r="A501" s="190"/>
      <c r="B501" s="191"/>
      <c r="C501" s="192"/>
      <c r="D501" s="193"/>
      <c r="E501" s="194"/>
    </row>
    <row r="502" spans="1:5" ht="13">
      <c r="A502" s="190"/>
      <c r="B502" s="191"/>
      <c r="C502" s="192"/>
      <c r="D502" s="193"/>
      <c r="E502" s="194"/>
    </row>
    <row r="503" spans="1:5" ht="13">
      <c r="A503" s="190"/>
      <c r="B503" s="191"/>
      <c r="C503" s="192"/>
      <c r="D503" s="193"/>
      <c r="E503" s="194"/>
    </row>
    <row r="504" spans="1:5" ht="13">
      <c r="A504" s="190"/>
      <c r="B504" s="191"/>
      <c r="C504" s="192"/>
      <c r="D504" s="193"/>
      <c r="E504" s="194"/>
    </row>
    <row r="505" spans="1:5" ht="13">
      <c r="A505" s="190"/>
      <c r="B505" s="191"/>
      <c r="C505" s="192"/>
      <c r="D505" s="193"/>
      <c r="E505" s="194"/>
    </row>
    <row r="506" spans="1:5" ht="13">
      <c r="A506" s="190"/>
      <c r="B506" s="191"/>
      <c r="C506" s="192"/>
      <c r="D506" s="193"/>
      <c r="E506" s="194"/>
    </row>
    <row r="507" spans="1:5" ht="13">
      <c r="A507" s="190"/>
      <c r="B507" s="191"/>
      <c r="C507" s="192"/>
      <c r="D507" s="193"/>
      <c r="E507" s="194"/>
    </row>
    <row r="508" spans="1:5" ht="13">
      <c r="A508" s="190"/>
      <c r="B508" s="191"/>
      <c r="C508" s="192"/>
      <c r="D508" s="193"/>
      <c r="E508" s="194"/>
    </row>
    <row r="509" spans="1:5" ht="13">
      <c r="A509" s="190"/>
      <c r="B509" s="191"/>
      <c r="C509" s="192"/>
      <c r="D509" s="193"/>
      <c r="E509" s="194"/>
    </row>
    <row r="510" spans="1:5" ht="13">
      <c r="A510" s="190"/>
      <c r="B510" s="191"/>
      <c r="C510" s="192"/>
      <c r="D510" s="193"/>
      <c r="E510" s="194"/>
    </row>
    <row r="511" spans="1:5" ht="13">
      <c r="A511" s="190"/>
      <c r="B511" s="191"/>
      <c r="C511" s="192"/>
      <c r="D511" s="193"/>
      <c r="E511" s="194"/>
    </row>
    <row r="512" spans="1:5" ht="13">
      <c r="A512" s="190"/>
      <c r="B512" s="191"/>
      <c r="C512" s="192"/>
      <c r="D512" s="193"/>
      <c r="E512" s="194"/>
    </row>
    <row r="513" spans="1:5" ht="13">
      <c r="A513" s="190"/>
      <c r="B513" s="191"/>
      <c r="C513" s="192"/>
      <c r="D513" s="193"/>
      <c r="E513" s="194"/>
    </row>
    <row r="514" spans="1:5" ht="13">
      <c r="A514" s="190"/>
      <c r="B514" s="191"/>
      <c r="C514" s="192"/>
      <c r="D514" s="193"/>
      <c r="E514" s="194"/>
    </row>
    <row r="515" spans="1:5" ht="13">
      <c r="A515" s="190"/>
      <c r="B515" s="191"/>
      <c r="C515" s="192"/>
      <c r="D515" s="193"/>
      <c r="E515" s="194"/>
    </row>
    <row r="516" spans="1:5" ht="13">
      <c r="A516" s="190"/>
      <c r="B516" s="191"/>
      <c r="C516" s="192"/>
      <c r="D516" s="193"/>
      <c r="E516" s="194"/>
    </row>
    <row r="517" spans="1:5" ht="13">
      <c r="A517" s="190"/>
      <c r="B517" s="191"/>
      <c r="C517" s="192"/>
      <c r="D517" s="193"/>
      <c r="E517" s="194"/>
    </row>
    <row r="518" spans="1:5" ht="13">
      <c r="A518" s="190"/>
      <c r="B518" s="191"/>
      <c r="C518" s="192"/>
      <c r="D518" s="193"/>
      <c r="E518" s="194"/>
    </row>
    <row r="519" spans="1:5" ht="13">
      <c r="A519" s="190"/>
      <c r="B519" s="191"/>
      <c r="C519" s="192"/>
      <c r="D519" s="193"/>
      <c r="E519" s="194"/>
    </row>
    <row r="520" spans="1:5" ht="13">
      <c r="A520" s="190"/>
      <c r="B520" s="191"/>
      <c r="C520" s="192"/>
      <c r="D520" s="193"/>
      <c r="E520" s="194"/>
    </row>
    <row r="521" spans="1:5" ht="13">
      <c r="A521" s="190"/>
      <c r="B521" s="191"/>
      <c r="C521" s="192"/>
      <c r="D521" s="193"/>
      <c r="E521" s="194"/>
    </row>
    <row r="522" spans="1:5" ht="13">
      <c r="A522" s="190"/>
      <c r="B522" s="191"/>
      <c r="C522" s="192"/>
      <c r="D522" s="193"/>
      <c r="E522" s="194"/>
    </row>
    <row r="523" spans="1:5" ht="13">
      <c r="A523" s="190"/>
      <c r="B523" s="191"/>
      <c r="C523" s="192"/>
      <c r="D523" s="193"/>
      <c r="E523" s="194"/>
    </row>
    <row r="524" spans="1:5" ht="13">
      <c r="A524" s="190"/>
      <c r="B524" s="191"/>
      <c r="C524" s="192"/>
      <c r="D524" s="193"/>
      <c r="E524" s="194"/>
    </row>
    <row r="525" spans="1:5" ht="13">
      <c r="A525" s="190"/>
      <c r="B525" s="191"/>
      <c r="C525" s="192"/>
      <c r="D525" s="193"/>
      <c r="E525" s="194"/>
    </row>
    <row r="526" spans="1:5" ht="13">
      <c r="A526" s="190"/>
      <c r="B526" s="191"/>
      <c r="C526" s="192"/>
      <c r="D526" s="193"/>
      <c r="E526" s="194"/>
    </row>
    <row r="527" spans="1:5" ht="13">
      <c r="A527" s="190"/>
      <c r="B527" s="191"/>
      <c r="C527" s="192"/>
      <c r="D527" s="193"/>
      <c r="E527" s="194"/>
    </row>
    <row r="528" spans="1:5" ht="13">
      <c r="A528" s="190"/>
      <c r="B528" s="191"/>
      <c r="C528" s="192"/>
      <c r="D528" s="193"/>
      <c r="E528" s="194"/>
    </row>
    <row r="529" spans="1:5" ht="13">
      <c r="A529" s="190"/>
      <c r="B529" s="191"/>
      <c r="C529" s="192"/>
      <c r="D529" s="193"/>
      <c r="E529" s="194"/>
    </row>
    <row r="530" spans="1:5" ht="13">
      <c r="A530" s="190"/>
      <c r="B530" s="191"/>
      <c r="C530" s="192"/>
      <c r="D530" s="193"/>
      <c r="E530" s="194"/>
    </row>
    <row r="531" spans="1:5" ht="13">
      <c r="A531" s="190"/>
      <c r="B531" s="191"/>
      <c r="C531" s="192"/>
      <c r="D531" s="193"/>
      <c r="E531" s="194"/>
    </row>
    <row r="532" spans="1:5" ht="13">
      <c r="A532" s="190"/>
      <c r="B532" s="191"/>
      <c r="C532" s="192"/>
      <c r="D532" s="193"/>
      <c r="E532" s="194"/>
    </row>
    <row r="533" spans="1:5" ht="13">
      <c r="A533" s="190"/>
      <c r="B533" s="191"/>
      <c r="C533" s="192"/>
      <c r="D533" s="193"/>
      <c r="E533" s="194"/>
    </row>
    <row r="534" spans="1:5" ht="13">
      <c r="A534" s="190"/>
      <c r="B534" s="191"/>
      <c r="C534" s="192"/>
      <c r="D534" s="193"/>
      <c r="E534" s="194"/>
    </row>
    <row r="535" spans="1:5" ht="13">
      <c r="A535" s="190"/>
      <c r="B535" s="191"/>
      <c r="C535" s="192"/>
      <c r="D535" s="193"/>
      <c r="E535" s="194"/>
    </row>
    <row r="536" spans="1:5" ht="13">
      <c r="A536" s="190"/>
      <c r="B536" s="191"/>
      <c r="C536" s="192"/>
      <c r="D536" s="193"/>
      <c r="E536" s="194"/>
    </row>
    <row r="537" spans="1:5" ht="13">
      <c r="A537" s="190"/>
      <c r="B537" s="191"/>
      <c r="C537" s="192"/>
      <c r="D537" s="193"/>
      <c r="E537" s="194"/>
    </row>
    <row r="538" spans="1:5" ht="13">
      <c r="A538" s="190"/>
      <c r="B538" s="191"/>
      <c r="C538" s="192"/>
      <c r="D538" s="193"/>
      <c r="E538" s="194"/>
    </row>
    <row r="539" spans="1:5" ht="13">
      <c r="A539" s="190"/>
      <c r="B539" s="191"/>
      <c r="C539" s="192"/>
      <c r="D539" s="193"/>
      <c r="E539" s="194"/>
    </row>
    <row r="540" spans="1:5" ht="13">
      <c r="A540" s="190"/>
      <c r="B540" s="191"/>
      <c r="C540" s="192"/>
      <c r="D540" s="193"/>
      <c r="E540" s="194"/>
    </row>
    <row r="541" spans="1:5" ht="13">
      <c r="A541" s="190"/>
      <c r="B541" s="191"/>
      <c r="C541" s="192"/>
      <c r="D541" s="193"/>
      <c r="E541" s="194"/>
    </row>
    <row r="542" spans="1:5" ht="13">
      <c r="A542" s="190"/>
      <c r="B542" s="191"/>
      <c r="C542" s="192"/>
      <c r="D542" s="193"/>
      <c r="E542" s="194"/>
    </row>
    <row r="543" spans="1:5" ht="13">
      <c r="A543" s="190"/>
      <c r="B543" s="191"/>
      <c r="C543" s="192"/>
      <c r="D543" s="193"/>
      <c r="E543" s="194"/>
    </row>
    <row r="544" spans="1:5" ht="13">
      <c r="A544" s="190"/>
      <c r="B544" s="191"/>
      <c r="C544" s="192"/>
      <c r="D544" s="193"/>
      <c r="E544" s="194"/>
    </row>
    <row r="545" spans="1:5" ht="13">
      <c r="A545" s="190"/>
      <c r="B545" s="191"/>
      <c r="C545" s="192"/>
      <c r="D545" s="193"/>
      <c r="E545" s="194"/>
    </row>
    <row r="546" spans="1:5" ht="13">
      <c r="A546" s="190"/>
      <c r="B546" s="191"/>
      <c r="C546" s="192"/>
      <c r="D546" s="193"/>
      <c r="E546" s="194"/>
    </row>
    <row r="547" spans="1:5" ht="13">
      <c r="A547" s="190"/>
      <c r="B547" s="191"/>
      <c r="C547" s="192"/>
      <c r="D547" s="193"/>
      <c r="E547" s="194"/>
    </row>
    <row r="548" spans="1:5" ht="13">
      <c r="A548" s="190"/>
      <c r="B548" s="191"/>
      <c r="C548" s="192"/>
      <c r="D548" s="193"/>
      <c r="E548" s="194"/>
    </row>
    <row r="549" spans="1:5" ht="13">
      <c r="A549" s="190"/>
      <c r="B549" s="191"/>
      <c r="C549" s="192"/>
      <c r="D549" s="193"/>
      <c r="E549" s="194"/>
    </row>
    <row r="550" spans="1:5" ht="13">
      <c r="A550" s="190"/>
      <c r="B550" s="191"/>
      <c r="C550" s="192"/>
      <c r="D550" s="193"/>
      <c r="E550" s="194"/>
    </row>
    <row r="551" spans="1:5" ht="13">
      <c r="A551" s="190"/>
      <c r="B551" s="191"/>
      <c r="C551" s="192"/>
      <c r="D551" s="193"/>
      <c r="E551" s="194"/>
    </row>
    <row r="552" spans="1:5" ht="13">
      <c r="A552" s="190"/>
      <c r="B552" s="191"/>
      <c r="C552" s="192"/>
      <c r="D552" s="193"/>
      <c r="E552" s="194"/>
    </row>
    <row r="553" spans="1:5" ht="13">
      <c r="A553" s="190"/>
      <c r="B553" s="191"/>
      <c r="C553" s="192"/>
      <c r="D553" s="193"/>
      <c r="E553" s="194"/>
    </row>
    <row r="554" spans="1:5" ht="13">
      <c r="A554" s="190"/>
      <c r="B554" s="191"/>
      <c r="C554" s="192"/>
      <c r="D554" s="193"/>
      <c r="E554" s="194"/>
    </row>
    <row r="555" spans="1:5" ht="13">
      <c r="A555" s="190"/>
      <c r="B555" s="191"/>
      <c r="C555" s="192"/>
      <c r="D555" s="193"/>
      <c r="E555" s="194"/>
    </row>
    <row r="556" spans="1:5" ht="13">
      <c r="A556" s="190"/>
      <c r="B556" s="191"/>
      <c r="C556" s="192"/>
      <c r="D556" s="193"/>
      <c r="E556" s="194"/>
    </row>
    <row r="557" spans="1:5" ht="13">
      <c r="A557" s="190"/>
      <c r="B557" s="191"/>
      <c r="C557" s="192"/>
      <c r="D557" s="193"/>
      <c r="E557" s="194"/>
    </row>
    <row r="558" spans="1:5" ht="13">
      <c r="A558" s="190"/>
      <c r="B558" s="191"/>
      <c r="C558" s="192"/>
      <c r="D558" s="193"/>
      <c r="E558" s="194"/>
    </row>
    <row r="559" spans="1:5" ht="13">
      <c r="A559" s="190"/>
      <c r="B559" s="191"/>
      <c r="C559" s="192"/>
      <c r="D559" s="193"/>
      <c r="E559" s="194"/>
    </row>
    <row r="560" spans="1:5" ht="13">
      <c r="A560" s="190"/>
      <c r="B560" s="191"/>
      <c r="C560" s="192"/>
      <c r="D560" s="193"/>
      <c r="E560" s="194"/>
    </row>
    <row r="561" spans="1:5" ht="13">
      <c r="A561" s="190"/>
      <c r="B561" s="191"/>
      <c r="C561" s="192"/>
      <c r="D561" s="193"/>
      <c r="E561" s="194"/>
    </row>
    <row r="562" spans="1:5" ht="13">
      <c r="A562" s="190"/>
      <c r="B562" s="191"/>
      <c r="C562" s="192"/>
      <c r="D562" s="193"/>
      <c r="E562" s="194"/>
    </row>
    <row r="563" spans="1:5" ht="13">
      <c r="A563" s="190"/>
      <c r="B563" s="191"/>
      <c r="C563" s="192"/>
      <c r="D563" s="193"/>
      <c r="E563" s="194"/>
    </row>
    <row r="564" spans="1:5" ht="13">
      <c r="A564" s="190"/>
      <c r="B564" s="191"/>
      <c r="C564" s="192"/>
      <c r="D564" s="193"/>
      <c r="E564" s="194"/>
    </row>
    <row r="565" spans="1:5" ht="13">
      <c r="A565" s="190"/>
      <c r="B565" s="191"/>
      <c r="C565" s="192"/>
      <c r="D565" s="193"/>
      <c r="E565" s="194"/>
    </row>
    <row r="566" spans="1:5" ht="13">
      <c r="A566" s="190"/>
      <c r="B566" s="191"/>
      <c r="C566" s="192"/>
      <c r="D566" s="193"/>
      <c r="E566" s="194"/>
    </row>
    <row r="567" spans="1:5" ht="13">
      <c r="A567" s="190"/>
      <c r="B567" s="191"/>
      <c r="C567" s="192"/>
      <c r="D567" s="193"/>
      <c r="E567" s="194"/>
    </row>
    <row r="568" spans="1:5" ht="13">
      <c r="A568" s="190"/>
      <c r="B568" s="191"/>
      <c r="C568" s="192"/>
      <c r="D568" s="193"/>
      <c r="E568" s="194"/>
    </row>
    <row r="569" spans="1:5" ht="13">
      <c r="A569" s="190"/>
      <c r="B569" s="191"/>
      <c r="C569" s="192"/>
      <c r="D569" s="193"/>
      <c r="E569" s="194"/>
    </row>
    <row r="570" spans="1:5" ht="13">
      <c r="A570" s="190"/>
      <c r="B570" s="191"/>
      <c r="C570" s="192"/>
      <c r="D570" s="193"/>
      <c r="E570" s="194"/>
    </row>
    <row r="571" spans="1:5" ht="13">
      <c r="A571" s="190"/>
      <c r="B571" s="191"/>
      <c r="C571" s="192"/>
      <c r="D571" s="193"/>
      <c r="E571" s="194"/>
    </row>
    <row r="572" spans="1:5" ht="13">
      <c r="A572" s="190"/>
      <c r="B572" s="191"/>
      <c r="C572" s="192"/>
      <c r="D572" s="193"/>
      <c r="E572" s="194"/>
    </row>
    <row r="573" spans="1:5" ht="13">
      <c r="A573" s="190"/>
      <c r="B573" s="191"/>
      <c r="C573" s="192"/>
      <c r="D573" s="193"/>
      <c r="E573" s="194"/>
    </row>
    <row r="574" spans="1:5" ht="13">
      <c r="A574" s="190"/>
      <c r="B574" s="191"/>
      <c r="C574" s="192"/>
      <c r="D574" s="193"/>
      <c r="E574" s="194"/>
    </row>
    <row r="575" spans="1:5" ht="13">
      <c r="A575" s="190"/>
      <c r="B575" s="191"/>
      <c r="C575" s="192"/>
      <c r="D575" s="193"/>
      <c r="E575" s="194"/>
    </row>
    <row r="576" spans="1:5" ht="13">
      <c r="A576" s="190"/>
      <c r="B576" s="191"/>
      <c r="C576" s="192"/>
      <c r="D576" s="193"/>
      <c r="E576" s="194"/>
    </row>
    <row r="577" spans="1:5" ht="13">
      <c r="A577" s="190"/>
      <c r="B577" s="191"/>
      <c r="C577" s="192"/>
      <c r="D577" s="193"/>
      <c r="E577" s="194"/>
    </row>
    <row r="578" spans="1:5" ht="13">
      <c r="A578" s="190"/>
      <c r="B578" s="191"/>
      <c r="C578" s="192"/>
      <c r="D578" s="193"/>
      <c r="E578" s="194"/>
    </row>
    <row r="579" spans="1:5" ht="13">
      <c r="A579" s="190"/>
      <c r="B579" s="191"/>
      <c r="C579" s="192"/>
      <c r="D579" s="193"/>
      <c r="E579" s="194"/>
    </row>
    <row r="580" spans="1:5" ht="13">
      <c r="A580" s="190"/>
      <c r="B580" s="191"/>
      <c r="C580" s="192"/>
      <c r="D580" s="193"/>
      <c r="E580" s="194"/>
    </row>
    <row r="581" spans="1:5" ht="13">
      <c r="A581" s="190"/>
      <c r="B581" s="191"/>
      <c r="C581" s="192"/>
      <c r="D581" s="193"/>
      <c r="E581" s="194"/>
    </row>
    <row r="582" spans="1:5" ht="13">
      <c r="A582" s="190"/>
      <c r="B582" s="191"/>
      <c r="C582" s="192"/>
      <c r="D582" s="193"/>
      <c r="E582" s="194"/>
    </row>
    <row r="583" spans="1:5" ht="13">
      <c r="A583" s="190"/>
      <c r="B583" s="191"/>
      <c r="C583" s="192"/>
      <c r="D583" s="193"/>
      <c r="E583" s="194"/>
    </row>
    <row r="584" spans="1:5" ht="13">
      <c r="A584" s="190"/>
      <c r="B584" s="191"/>
      <c r="C584" s="192"/>
      <c r="D584" s="193"/>
      <c r="E584" s="194"/>
    </row>
    <row r="585" spans="1:5" ht="13">
      <c r="A585" s="190"/>
      <c r="B585" s="191"/>
      <c r="C585" s="192"/>
      <c r="D585" s="193"/>
      <c r="E585" s="194"/>
    </row>
    <row r="586" spans="1:5" ht="13">
      <c r="A586" s="190"/>
      <c r="B586" s="191"/>
      <c r="C586" s="192"/>
      <c r="D586" s="193"/>
      <c r="E586" s="194"/>
    </row>
    <row r="587" spans="1:5" ht="13">
      <c r="A587" s="190"/>
      <c r="B587" s="191"/>
      <c r="C587" s="192"/>
      <c r="D587" s="193"/>
      <c r="E587" s="194"/>
    </row>
    <row r="588" spans="1:5" ht="13">
      <c r="A588" s="190"/>
      <c r="B588" s="191"/>
      <c r="C588" s="192"/>
      <c r="D588" s="193"/>
      <c r="E588" s="194"/>
    </row>
    <row r="589" spans="1:5" ht="13">
      <c r="A589" s="190"/>
      <c r="B589" s="191"/>
      <c r="C589" s="192"/>
      <c r="D589" s="193"/>
      <c r="E589" s="194"/>
    </row>
    <row r="590" spans="1:5" ht="13">
      <c r="A590" s="190"/>
      <c r="B590" s="191"/>
      <c r="C590" s="192"/>
      <c r="D590" s="193"/>
      <c r="E590" s="194"/>
    </row>
    <row r="591" spans="1:5" ht="13">
      <c r="A591" s="190"/>
      <c r="B591" s="191"/>
      <c r="C591" s="192"/>
      <c r="D591" s="193"/>
      <c r="E591" s="194"/>
    </row>
    <row r="592" spans="1:5" ht="13">
      <c r="A592" s="190"/>
      <c r="B592" s="191"/>
      <c r="C592" s="192"/>
      <c r="D592" s="193"/>
      <c r="E592" s="194"/>
    </row>
    <row r="593" spans="1:5" ht="13">
      <c r="A593" s="190"/>
      <c r="B593" s="191"/>
      <c r="C593" s="192"/>
      <c r="D593" s="193"/>
      <c r="E593" s="194"/>
    </row>
    <row r="594" spans="1:5" ht="13">
      <c r="A594" s="190"/>
      <c r="B594" s="191"/>
      <c r="C594" s="192"/>
      <c r="D594" s="193"/>
      <c r="E594" s="194"/>
    </row>
    <row r="595" spans="1:5" ht="13">
      <c r="A595" s="190"/>
      <c r="B595" s="191"/>
      <c r="C595" s="192"/>
      <c r="D595" s="193"/>
      <c r="E595" s="194"/>
    </row>
    <row r="596" spans="1:5" ht="13">
      <c r="A596" s="190"/>
      <c r="B596" s="191"/>
      <c r="C596" s="192"/>
      <c r="D596" s="193"/>
      <c r="E596" s="194"/>
    </row>
    <row r="597" spans="1:5" ht="13">
      <c r="A597" s="190"/>
      <c r="B597" s="191"/>
      <c r="C597" s="192"/>
      <c r="D597" s="193"/>
      <c r="E597" s="194"/>
    </row>
    <row r="598" spans="1:5" ht="13">
      <c r="A598" s="190"/>
      <c r="B598" s="191"/>
      <c r="C598" s="192"/>
      <c r="D598" s="193"/>
      <c r="E598" s="194"/>
    </row>
    <row r="599" spans="1:5" ht="13">
      <c r="A599" s="190"/>
      <c r="B599" s="191"/>
      <c r="C599" s="192"/>
      <c r="D599" s="193"/>
      <c r="E599" s="194"/>
    </row>
    <row r="600" spans="1:5" ht="13">
      <c r="A600" s="190"/>
      <c r="B600" s="191"/>
      <c r="C600" s="192"/>
      <c r="D600" s="193"/>
      <c r="E600" s="194"/>
    </row>
    <row r="601" spans="1:5" ht="13">
      <c r="A601" s="190"/>
      <c r="B601" s="191"/>
      <c r="C601" s="192"/>
      <c r="D601" s="193"/>
      <c r="E601" s="194"/>
    </row>
    <row r="602" spans="1:5" ht="13">
      <c r="A602" s="190"/>
      <c r="B602" s="191"/>
      <c r="C602" s="192"/>
      <c r="D602" s="193"/>
      <c r="E602" s="194"/>
    </row>
    <row r="603" spans="1:5" ht="13">
      <c r="A603" s="190"/>
      <c r="B603" s="191"/>
      <c r="C603" s="192"/>
      <c r="D603" s="193"/>
      <c r="E603" s="194"/>
    </row>
    <row r="604" spans="1:5" ht="13">
      <c r="A604" s="190"/>
      <c r="B604" s="191"/>
      <c r="C604" s="192"/>
      <c r="D604" s="193"/>
      <c r="E604" s="194"/>
    </row>
    <row r="605" spans="1:5" ht="13">
      <c r="A605" s="190"/>
      <c r="B605" s="191"/>
      <c r="C605" s="192"/>
      <c r="D605" s="193"/>
      <c r="E605" s="194"/>
    </row>
    <row r="606" spans="1:5" ht="13">
      <c r="A606" s="190"/>
      <c r="B606" s="191"/>
      <c r="C606" s="192"/>
      <c r="D606" s="193"/>
      <c r="E606" s="194"/>
    </row>
    <row r="607" spans="1:5" ht="13">
      <c r="A607" s="190"/>
      <c r="B607" s="191"/>
      <c r="C607" s="192"/>
      <c r="D607" s="193"/>
      <c r="E607" s="194"/>
    </row>
    <row r="608" spans="1:5" ht="13">
      <c r="A608" s="190"/>
      <c r="B608" s="191"/>
      <c r="C608" s="192"/>
      <c r="D608" s="193"/>
      <c r="E608" s="194"/>
    </row>
    <row r="609" spans="1:5" ht="13">
      <c r="A609" s="190"/>
      <c r="B609" s="191"/>
      <c r="C609" s="192"/>
      <c r="D609" s="193"/>
      <c r="E609" s="194"/>
    </row>
    <row r="610" spans="1:5" ht="13">
      <c r="A610" s="190"/>
      <c r="B610" s="191"/>
      <c r="C610" s="192"/>
      <c r="D610" s="193"/>
      <c r="E610" s="194"/>
    </row>
    <row r="611" spans="1:5" ht="13">
      <c r="A611" s="190"/>
      <c r="B611" s="191"/>
      <c r="C611" s="192"/>
      <c r="D611" s="193"/>
      <c r="E611" s="194"/>
    </row>
    <row r="612" spans="1:5" ht="13">
      <c r="A612" s="190"/>
      <c r="B612" s="191"/>
      <c r="C612" s="192"/>
      <c r="D612" s="193"/>
      <c r="E612" s="194"/>
    </row>
    <row r="613" spans="1:5" ht="13">
      <c r="A613" s="190"/>
      <c r="B613" s="191"/>
      <c r="C613" s="192"/>
      <c r="D613" s="193"/>
      <c r="E613" s="194"/>
    </row>
    <row r="614" spans="1:5" ht="13">
      <c r="A614" s="190"/>
      <c r="B614" s="191"/>
      <c r="C614" s="192"/>
      <c r="D614" s="193"/>
      <c r="E614" s="194"/>
    </row>
    <row r="615" spans="1:5" ht="13">
      <c r="A615" s="190"/>
      <c r="B615" s="191"/>
      <c r="C615" s="192"/>
      <c r="D615" s="193"/>
      <c r="E615" s="194"/>
    </row>
    <row r="616" spans="1:5" ht="13">
      <c r="A616" s="190"/>
      <c r="B616" s="191"/>
      <c r="C616" s="192"/>
      <c r="D616" s="193"/>
      <c r="E616" s="194"/>
    </row>
    <row r="617" spans="1:5" ht="13">
      <c r="A617" s="190"/>
      <c r="B617" s="191"/>
      <c r="C617" s="192"/>
      <c r="D617" s="193"/>
      <c r="E617" s="194"/>
    </row>
    <row r="618" spans="1:5" ht="13">
      <c r="A618" s="190"/>
      <c r="B618" s="191"/>
      <c r="C618" s="192"/>
      <c r="D618" s="193"/>
      <c r="E618" s="194"/>
    </row>
    <row r="619" spans="1:5" ht="13">
      <c r="A619" s="190"/>
      <c r="B619" s="191"/>
      <c r="C619" s="192"/>
      <c r="D619" s="193"/>
      <c r="E619" s="194"/>
    </row>
    <row r="620" spans="1:5" ht="13">
      <c r="A620" s="190"/>
      <c r="B620" s="191"/>
      <c r="C620" s="192"/>
      <c r="D620" s="193"/>
      <c r="E620" s="194"/>
    </row>
    <row r="621" spans="1:5" ht="13">
      <c r="A621" s="190"/>
      <c r="B621" s="191"/>
      <c r="C621" s="192"/>
      <c r="D621" s="193"/>
      <c r="E621" s="194"/>
    </row>
    <row r="622" spans="1:5" ht="13">
      <c r="A622" s="190"/>
      <c r="B622" s="191"/>
      <c r="C622" s="192"/>
      <c r="D622" s="193"/>
      <c r="E622" s="194"/>
    </row>
    <row r="623" spans="1:5" ht="13">
      <c r="A623" s="190"/>
      <c r="B623" s="191"/>
      <c r="C623" s="192"/>
      <c r="D623" s="193"/>
      <c r="E623" s="194"/>
    </row>
    <row r="624" spans="1:5" ht="13">
      <c r="A624" s="190"/>
      <c r="B624" s="191"/>
      <c r="C624" s="192"/>
      <c r="D624" s="193"/>
      <c r="E624" s="194"/>
    </row>
    <row r="625" spans="1:5" ht="13">
      <c r="A625" s="190"/>
      <c r="B625" s="191"/>
      <c r="C625" s="192"/>
      <c r="D625" s="193"/>
      <c r="E625" s="194"/>
    </row>
    <row r="626" spans="1:5" ht="13">
      <c r="A626" s="190"/>
      <c r="B626" s="191"/>
      <c r="C626" s="192"/>
      <c r="D626" s="193"/>
      <c r="E626" s="194"/>
    </row>
    <row r="627" spans="1:5" ht="13">
      <c r="A627" s="190"/>
      <c r="B627" s="191"/>
      <c r="C627" s="192"/>
      <c r="D627" s="193"/>
      <c r="E627" s="194"/>
    </row>
    <row r="628" spans="1:5" ht="13">
      <c r="A628" s="190"/>
      <c r="B628" s="191"/>
      <c r="C628" s="192"/>
      <c r="D628" s="193"/>
      <c r="E628" s="194"/>
    </row>
    <row r="629" spans="1:5" ht="13">
      <c r="A629" s="190"/>
      <c r="B629" s="191"/>
      <c r="C629" s="192"/>
      <c r="D629" s="193"/>
      <c r="E629" s="194"/>
    </row>
    <row r="630" spans="1:5" ht="13">
      <c r="A630" s="190"/>
      <c r="B630" s="191"/>
      <c r="C630" s="192"/>
      <c r="D630" s="193"/>
      <c r="E630" s="194"/>
    </row>
    <row r="631" spans="1:5" ht="13">
      <c r="A631" s="190"/>
      <c r="B631" s="191"/>
      <c r="C631" s="192"/>
      <c r="D631" s="193"/>
      <c r="E631" s="194"/>
    </row>
    <row r="632" spans="1:5" ht="13">
      <c r="A632" s="190"/>
      <c r="B632" s="191"/>
      <c r="C632" s="192"/>
      <c r="D632" s="193"/>
      <c r="E632" s="194"/>
    </row>
    <row r="633" spans="1:5" ht="13">
      <c r="A633" s="190"/>
      <c r="B633" s="191"/>
      <c r="C633" s="192"/>
      <c r="D633" s="193"/>
      <c r="E633" s="194"/>
    </row>
    <row r="634" spans="1:5" ht="13">
      <c r="A634" s="190"/>
      <c r="B634" s="191"/>
      <c r="C634" s="192"/>
      <c r="D634" s="193"/>
      <c r="E634" s="194"/>
    </row>
    <row r="635" spans="1:5" ht="13">
      <c r="A635" s="190"/>
      <c r="B635" s="191"/>
      <c r="C635" s="192"/>
      <c r="D635" s="193"/>
      <c r="E635" s="194"/>
    </row>
    <row r="636" spans="1:5" ht="13">
      <c r="A636" s="190"/>
      <c r="B636" s="191"/>
      <c r="C636" s="192"/>
      <c r="D636" s="193"/>
      <c r="E636" s="194"/>
    </row>
    <row r="637" spans="1:5" ht="13">
      <c r="A637" s="190"/>
      <c r="B637" s="191"/>
      <c r="C637" s="192"/>
      <c r="D637" s="193"/>
      <c r="E637" s="194"/>
    </row>
    <row r="638" spans="1:5" ht="13">
      <c r="A638" s="190"/>
      <c r="B638" s="191"/>
      <c r="C638" s="192"/>
      <c r="D638" s="193"/>
      <c r="E638" s="194"/>
    </row>
    <row r="639" spans="1:5" ht="13">
      <c r="A639" s="190"/>
      <c r="B639" s="191"/>
      <c r="C639" s="192"/>
      <c r="D639" s="193"/>
      <c r="E639" s="194"/>
    </row>
    <row r="640" spans="1:5" ht="13">
      <c r="A640" s="190"/>
      <c r="B640" s="191"/>
      <c r="C640" s="192"/>
      <c r="D640" s="193"/>
      <c r="E640" s="194"/>
    </row>
    <row r="641" spans="1:5" ht="13">
      <c r="A641" s="190"/>
      <c r="B641" s="191"/>
      <c r="C641" s="192"/>
      <c r="D641" s="193"/>
      <c r="E641" s="194"/>
    </row>
    <row r="642" spans="1:5" ht="13">
      <c r="A642" s="190"/>
      <c r="B642" s="191"/>
      <c r="C642" s="192"/>
      <c r="D642" s="193"/>
      <c r="E642" s="194"/>
    </row>
    <row r="643" spans="1:5" ht="13">
      <c r="A643" s="190"/>
      <c r="B643" s="191"/>
      <c r="C643" s="192"/>
      <c r="D643" s="193"/>
      <c r="E643" s="194"/>
    </row>
    <row r="644" spans="1:5" ht="13">
      <c r="A644" s="190"/>
      <c r="B644" s="191"/>
      <c r="C644" s="192"/>
      <c r="D644" s="193"/>
      <c r="E644" s="194"/>
    </row>
    <row r="645" spans="1:5" ht="13">
      <c r="A645" s="190"/>
      <c r="B645" s="191"/>
      <c r="C645" s="192"/>
      <c r="D645" s="193"/>
      <c r="E645" s="194"/>
    </row>
    <row r="646" spans="1:5" ht="13">
      <c r="A646" s="190"/>
      <c r="B646" s="191"/>
      <c r="C646" s="192"/>
      <c r="D646" s="193"/>
      <c r="E646" s="194"/>
    </row>
    <row r="647" spans="1:5" ht="13">
      <c r="A647" s="190"/>
      <c r="B647" s="191"/>
      <c r="C647" s="192"/>
      <c r="D647" s="193"/>
      <c r="E647" s="194"/>
    </row>
    <row r="648" spans="1:5" ht="13">
      <c r="A648" s="190"/>
      <c r="B648" s="191"/>
      <c r="C648" s="192"/>
      <c r="D648" s="193"/>
      <c r="E648" s="194"/>
    </row>
    <row r="649" spans="1:5" ht="13">
      <c r="A649" s="190"/>
      <c r="B649" s="191"/>
      <c r="C649" s="192"/>
      <c r="D649" s="193"/>
      <c r="E649" s="194"/>
    </row>
    <row r="650" spans="1:5" ht="13">
      <c r="A650" s="190"/>
      <c r="B650" s="191"/>
      <c r="C650" s="192"/>
      <c r="D650" s="193"/>
      <c r="E650" s="194"/>
    </row>
    <row r="651" spans="1:5" ht="13">
      <c r="A651" s="190"/>
      <c r="B651" s="191"/>
      <c r="C651" s="192"/>
      <c r="D651" s="193"/>
      <c r="E651" s="194"/>
    </row>
    <row r="652" spans="1:5" ht="13">
      <c r="A652" s="190"/>
      <c r="B652" s="191"/>
      <c r="C652" s="192"/>
      <c r="D652" s="193"/>
      <c r="E652" s="194"/>
    </row>
    <row r="653" spans="1:5" ht="13">
      <c r="A653" s="190"/>
      <c r="B653" s="191"/>
      <c r="C653" s="192"/>
      <c r="D653" s="193"/>
      <c r="E653" s="194"/>
    </row>
    <row r="654" spans="1:5" ht="13">
      <c r="A654" s="190"/>
      <c r="B654" s="191"/>
      <c r="C654" s="192"/>
      <c r="D654" s="193"/>
      <c r="E654" s="194"/>
    </row>
    <row r="655" spans="1:5" ht="13">
      <c r="A655" s="190"/>
      <c r="B655" s="191"/>
      <c r="C655" s="192"/>
      <c r="D655" s="193"/>
      <c r="E655" s="194"/>
    </row>
    <row r="656" spans="1:5" ht="13">
      <c r="A656" s="190"/>
      <c r="B656" s="191"/>
      <c r="C656" s="192"/>
      <c r="D656" s="193"/>
      <c r="E656" s="194"/>
    </row>
    <row r="657" spans="1:5" ht="13">
      <c r="A657" s="190"/>
      <c r="B657" s="191"/>
      <c r="C657" s="192"/>
      <c r="D657" s="193"/>
      <c r="E657" s="194"/>
    </row>
    <row r="658" spans="1:5" ht="13">
      <c r="A658" s="190"/>
      <c r="B658" s="191"/>
      <c r="C658" s="192"/>
      <c r="D658" s="193"/>
      <c r="E658" s="194"/>
    </row>
    <row r="659" spans="1:5" ht="13">
      <c r="A659" s="190"/>
      <c r="B659" s="191"/>
      <c r="C659" s="192"/>
      <c r="D659" s="193"/>
      <c r="E659" s="194"/>
    </row>
    <row r="660" spans="1:5" ht="13">
      <c r="A660" s="190"/>
      <c r="B660" s="191"/>
      <c r="C660" s="192"/>
      <c r="D660" s="193"/>
      <c r="E660" s="194"/>
    </row>
    <row r="661" spans="1:5" ht="13">
      <c r="A661" s="190"/>
      <c r="B661" s="191"/>
      <c r="C661" s="192"/>
      <c r="D661" s="193"/>
      <c r="E661" s="194"/>
    </row>
    <row r="662" spans="1:5" ht="13">
      <c r="A662" s="190"/>
      <c r="B662" s="191"/>
      <c r="C662" s="192"/>
      <c r="D662" s="193"/>
      <c r="E662" s="194"/>
    </row>
    <row r="663" spans="1:5" ht="13">
      <c r="A663" s="190"/>
      <c r="B663" s="191"/>
      <c r="C663" s="192"/>
      <c r="D663" s="193"/>
      <c r="E663" s="194"/>
    </row>
    <row r="664" spans="1:5" ht="13">
      <c r="A664" s="190"/>
      <c r="B664" s="191"/>
      <c r="C664" s="192"/>
      <c r="D664" s="193"/>
      <c r="E664" s="194"/>
    </row>
    <row r="665" spans="1:5" ht="13">
      <c r="A665" s="190"/>
      <c r="B665" s="191"/>
      <c r="C665" s="192"/>
      <c r="D665" s="193"/>
      <c r="E665" s="194"/>
    </row>
    <row r="666" spans="1:5" ht="13">
      <c r="A666" s="190"/>
      <c r="B666" s="191"/>
      <c r="C666" s="192"/>
      <c r="D666" s="193"/>
      <c r="E666" s="194"/>
    </row>
    <row r="667" spans="1:5" ht="13">
      <c r="A667" s="190"/>
      <c r="B667" s="191"/>
      <c r="C667" s="192"/>
      <c r="D667" s="193"/>
      <c r="E667" s="194"/>
    </row>
    <row r="668" spans="1:5" ht="13">
      <c r="A668" s="190"/>
      <c r="B668" s="191"/>
      <c r="C668" s="192"/>
      <c r="D668" s="193"/>
      <c r="E668" s="194"/>
    </row>
    <row r="669" spans="1:5" ht="13">
      <c r="A669" s="190"/>
      <c r="B669" s="191"/>
      <c r="C669" s="192"/>
      <c r="D669" s="193"/>
      <c r="E669" s="194"/>
    </row>
    <row r="670" spans="1:5" ht="13">
      <c r="A670" s="190"/>
      <c r="B670" s="191"/>
      <c r="C670" s="192"/>
      <c r="D670" s="193"/>
      <c r="E670" s="194"/>
    </row>
    <row r="671" spans="1:5" ht="13">
      <c r="A671" s="190"/>
      <c r="B671" s="191"/>
      <c r="C671" s="192"/>
      <c r="D671" s="193"/>
      <c r="E671" s="194"/>
    </row>
    <row r="672" spans="1:5" ht="13">
      <c r="A672" s="190"/>
      <c r="B672" s="191"/>
      <c r="C672" s="192"/>
      <c r="D672" s="193"/>
      <c r="E672" s="194"/>
    </row>
    <row r="673" spans="1:5" ht="13">
      <c r="A673" s="190"/>
      <c r="B673" s="191"/>
      <c r="C673" s="192"/>
      <c r="D673" s="193"/>
      <c r="E673" s="194"/>
    </row>
    <row r="674" spans="1:5" ht="13">
      <c r="A674" s="190"/>
      <c r="B674" s="191"/>
      <c r="C674" s="192"/>
      <c r="D674" s="193"/>
      <c r="E674" s="194"/>
    </row>
    <row r="675" spans="1:5" ht="13">
      <c r="A675" s="190"/>
      <c r="B675" s="191"/>
      <c r="C675" s="192"/>
      <c r="D675" s="193"/>
      <c r="E675" s="194"/>
    </row>
    <row r="676" spans="1:5" ht="13">
      <c r="A676" s="190"/>
      <c r="B676" s="191"/>
      <c r="C676" s="192"/>
      <c r="D676" s="193"/>
      <c r="E676" s="194"/>
    </row>
    <row r="677" spans="1:5" ht="13">
      <c r="A677" s="190"/>
      <c r="B677" s="191"/>
      <c r="C677" s="192"/>
      <c r="D677" s="193"/>
      <c r="E677" s="194"/>
    </row>
    <row r="678" spans="1:5" ht="13">
      <c r="A678" s="190"/>
      <c r="B678" s="191"/>
      <c r="C678" s="192"/>
      <c r="D678" s="193"/>
      <c r="E678" s="194"/>
    </row>
    <row r="679" spans="1:5" ht="13">
      <c r="A679" s="190"/>
      <c r="B679" s="191"/>
      <c r="C679" s="192"/>
      <c r="D679" s="193"/>
      <c r="E679" s="194"/>
    </row>
    <row r="680" spans="1:5" ht="13">
      <c r="A680" s="190"/>
      <c r="B680" s="191"/>
      <c r="C680" s="192"/>
      <c r="D680" s="193"/>
      <c r="E680" s="194"/>
    </row>
    <row r="681" spans="1:5" ht="13">
      <c r="A681" s="190"/>
      <c r="B681" s="191"/>
      <c r="C681" s="192"/>
      <c r="D681" s="193"/>
      <c r="E681" s="194"/>
    </row>
    <row r="682" spans="1:5" ht="13">
      <c r="A682" s="190"/>
      <c r="B682" s="191"/>
      <c r="C682" s="192"/>
      <c r="D682" s="193"/>
      <c r="E682" s="194"/>
    </row>
    <row r="683" spans="1:5" ht="13">
      <c r="A683" s="190"/>
      <c r="B683" s="191"/>
      <c r="C683" s="192"/>
      <c r="D683" s="193"/>
      <c r="E683" s="194"/>
    </row>
    <row r="684" spans="1:5" ht="13">
      <c r="A684" s="190"/>
      <c r="B684" s="191"/>
      <c r="C684" s="192"/>
      <c r="D684" s="193"/>
      <c r="E684" s="194"/>
    </row>
    <row r="685" spans="1:5" ht="13">
      <c r="A685" s="190"/>
      <c r="B685" s="191"/>
      <c r="C685" s="192"/>
      <c r="D685" s="193"/>
      <c r="E685" s="194"/>
    </row>
    <row r="686" spans="1:5" ht="13">
      <c r="A686" s="190"/>
      <c r="B686" s="191"/>
      <c r="C686" s="192"/>
      <c r="D686" s="193"/>
      <c r="E686" s="194"/>
    </row>
    <row r="687" spans="1:5" ht="13">
      <c r="A687" s="190"/>
      <c r="B687" s="191"/>
      <c r="C687" s="192"/>
      <c r="D687" s="193"/>
      <c r="E687" s="194"/>
    </row>
    <row r="688" spans="1:5" ht="13">
      <c r="A688" s="190"/>
      <c r="B688" s="191"/>
      <c r="C688" s="192"/>
      <c r="D688" s="193"/>
      <c r="E688" s="194"/>
    </row>
    <row r="689" spans="1:5" ht="13">
      <c r="A689" s="190"/>
      <c r="B689" s="191"/>
      <c r="C689" s="192"/>
      <c r="D689" s="193"/>
      <c r="E689" s="194"/>
    </row>
    <row r="690" spans="1:5" ht="13">
      <c r="A690" s="190"/>
      <c r="B690" s="191"/>
      <c r="C690" s="192"/>
      <c r="D690" s="193"/>
      <c r="E690" s="194"/>
    </row>
    <row r="691" spans="1:5" ht="13">
      <c r="A691" s="190"/>
      <c r="B691" s="191"/>
      <c r="C691" s="192"/>
      <c r="D691" s="193"/>
      <c r="E691" s="194"/>
    </row>
    <row r="692" spans="1:5" ht="13">
      <c r="A692" s="190"/>
      <c r="B692" s="191"/>
      <c r="C692" s="192"/>
      <c r="D692" s="193"/>
      <c r="E692" s="194"/>
    </row>
    <row r="693" spans="1:5" ht="13">
      <c r="A693" s="190"/>
      <c r="B693" s="191"/>
      <c r="C693" s="192"/>
      <c r="D693" s="193"/>
      <c r="E693" s="194"/>
    </row>
    <row r="694" spans="1:5" ht="13">
      <c r="A694" s="190"/>
      <c r="B694" s="191"/>
      <c r="C694" s="192"/>
      <c r="D694" s="193"/>
      <c r="E694" s="194"/>
    </row>
    <row r="695" spans="1:5" ht="13">
      <c r="A695" s="190"/>
      <c r="B695" s="191"/>
      <c r="C695" s="192"/>
      <c r="D695" s="193"/>
      <c r="E695" s="194"/>
    </row>
    <row r="696" spans="1:5" ht="13">
      <c r="A696" s="190"/>
      <c r="B696" s="191"/>
      <c r="C696" s="192"/>
      <c r="D696" s="193"/>
      <c r="E696" s="194"/>
    </row>
    <row r="697" spans="1:5" ht="13">
      <c r="A697" s="190"/>
      <c r="B697" s="191"/>
      <c r="C697" s="192"/>
      <c r="D697" s="193"/>
      <c r="E697" s="194"/>
    </row>
    <row r="698" spans="1:5" ht="13">
      <c r="A698" s="190"/>
      <c r="B698" s="191"/>
      <c r="C698" s="192"/>
      <c r="D698" s="193"/>
      <c r="E698" s="194"/>
    </row>
    <row r="699" spans="1:5" ht="13">
      <c r="A699" s="190"/>
      <c r="B699" s="191"/>
      <c r="C699" s="192"/>
      <c r="D699" s="193"/>
      <c r="E699" s="194"/>
    </row>
    <row r="700" spans="1:5" ht="13">
      <c r="A700" s="190"/>
      <c r="B700" s="191"/>
      <c r="C700" s="192"/>
      <c r="D700" s="193"/>
      <c r="E700" s="194"/>
    </row>
    <row r="701" spans="1:5" ht="13">
      <c r="A701" s="190"/>
      <c r="B701" s="191"/>
      <c r="C701" s="192"/>
      <c r="D701" s="193"/>
      <c r="E701" s="194"/>
    </row>
    <row r="702" spans="1:5" ht="13">
      <c r="A702" s="190"/>
      <c r="B702" s="191"/>
      <c r="C702" s="192"/>
      <c r="D702" s="193"/>
      <c r="E702" s="194"/>
    </row>
    <row r="703" spans="1:5" ht="13">
      <c r="A703" s="190"/>
      <c r="B703" s="191"/>
      <c r="C703" s="192"/>
      <c r="D703" s="193"/>
      <c r="E703" s="194"/>
    </row>
    <row r="704" spans="1:5" ht="13">
      <c r="A704" s="190"/>
      <c r="B704" s="191"/>
      <c r="C704" s="192"/>
      <c r="D704" s="193"/>
      <c r="E704" s="194"/>
    </row>
    <row r="705" spans="1:5" ht="13">
      <c r="A705" s="190"/>
      <c r="B705" s="191"/>
      <c r="C705" s="192"/>
      <c r="D705" s="193"/>
      <c r="E705" s="194"/>
    </row>
    <row r="706" spans="1:5" ht="13">
      <c r="A706" s="190"/>
      <c r="B706" s="191"/>
      <c r="C706" s="192"/>
      <c r="D706" s="193"/>
      <c r="E706" s="194"/>
    </row>
    <row r="707" spans="1:5" ht="13">
      <c r="A707" s="190"/>
      <c r="B707" s="191"/>
      <c r="C707" s="192"/>
      <c r="D707" s="193"/>
      <c r="E707" s="194"/>
    </row>
    <row r="708" spans="1:5" ht="13">
      <c r="A708" s="190"/>
      <c r="B708" s="191"/>
      <c r="C708" s="192"/>
      <c r="D708" s="193"/>
      <c r="E708" s="194"/>
    </row>
    <row r="709" spans="1:5" ht="13">
      <c r="A709" s="190"/>
      <c r="B709" s="191"/>
      <c r="C709" s="192"/>
      <c r="D709" s="193"/>
      <c r="E709" s="194"/>
    </row>
    <row r="710" spans="1:5" ht="13">
      <c r="A710" s="190"/>
      <c r="B710" s="191"/>
      <c r="C710" s="192"/>
      <c r="D710" s="193"/>
      <c r="E710" s="194"/>
    </row>
    <row r="711" spans="1:5" ht="13">
      <c r="A711" s="190"/>
      <c r="B711" s="191"/>
      <c r="C711" s="192"/>
      <c r="D711" s="193"/>
      <c r="E711" s="194"/>
    </row>
    <row r="712" spans="1:5" ht="13">
      <c r="A712" s="190"/>
      <c r="B712" s="191"/>
      <c r="C712" s="192"/>
      <c r="D712" s="193"/>
      <c r="E712" s="194"/>
    </row>
    <row r="713" spans="1:5" ht="13">
      <c r="A713" s="190"/>
      <c r="B713" s="191"/>
      <c r="C713" s="192"/>
      <c r="D713" s="193"/>
      <c r="E713" s="194"/>
    </row>
    <row r="714" spans="1:5" ht="13">
      <c r="A714" s="190"/>
      <c r="B714" s="191"/>
      <c r="C714" s="192"/>
      <c r="D714" s="193"/>
      <c r="E714" s="194"/>
    </row>
    <row r="715" spans="1:5" ht="13">
      <c r="A715" s="190"/>
      <c r="B715" s="191"/>
      <c r="C715" s="192"/>
      <c r="D715" s="193"/>
      <c r="E715" s="194"/>
    </row>
    <row r="716" spans="1:5" ht="13">
      <c r="A716" s="190"/>
      <c r="B716" s="191"/>
      <c r="C716" s="192"/>
      <c r="D716" s="193"/>
      <c r="E716" s="194"/>
    </row>
    <row r="717" spans="1:5" ht="13">
      <c r="A717" s="190"/>
      <c r="B717" s="191"/>
      <c r="C717" s="192"/>
      <c r="D717" s="193"/>
      <c r="E717" s="194"/>
    </row>
    <row r="718" spans="1:5" ht="13">
      <c r="A718" s="190"/>
      <c r="B718" s="191"/>
      <c r="C718" s="192"/>
      <c r="D718" s="193"/>
      <c r="E718" s="194"/>
    </row>
    <row r="719" spans="1:5" ht="13">
      <c r="A719" s="190"/>
      <c r="B719" s="191"/>
      <c r="C719" s="192"/>
      <c r="D719" s="193"/>
      <c r="E719" s="194"/>
    </row>
    <row r="720" spans="1:5" ht="13">
      <c r="A720" s="190"/>
      <c r="B720" s="191"/>
      <c r="C720" s="192"/>
      <c r="D720" s="193"/>
      <c r="E720" s="194"/>
    </row>
    <row r="721" spans="1:5" ht="13">
      <c r="A721" s="190"/>
      <c r="B721" s="191"/>
      <c r="C721" s="192"/>
      <c r="D721" s="193"/>
      <c r="E721" s="194"/>
    </row>
    <row r="722" spans="1:5" ht="13">
      <c r="A722" s="190"/>
      <c r="B722" s="191"/>
      <c r="C722" s="192"/>
      <c r="D722" s="193"/>
      <c r="E722" s="194"/>
    </row>
    <row r="723" spans="1:5" ht="13">
      <c r="A723" s="190"/>
      <c r="B723" s="191"/>
      <c r="C723" s="192"/>
      <c r="D723" s="193"/>
      <c r="E723" s="194"/>
    </row>
    <row r="724" spans="1:5" ht="13">
      <c r="A724" s="190"/>
      <c r="B724" s="191"/>
      <c r="C724" s="192"/>
      <c r="D724" s="193"/>
      <c r="E724" s="194"/>
    </row>
    <row r="725" spans="1:5" ht="13">
      <c r="A725" s="190"/>
      <c r="B725" s="191"/>
      <c r="C725" s="192"/>
      <c r="D725" s="193"/>
      <c r="E725" s="194"/>
    </row>
    <row r="726" spans="1:5" ht="13">
      <c r="A726" s="190"/>
      <c r="B726" s="191"/>
      <c r="C726" s="192"/>
      <c r="D726" s="193"/>
      <c r="E726" s="194"/>
    </row>
    <row r="727" spans="1:5" ht="13">
      <c r="A727" s="190"/>
      <c r="B727" s="191"/>
      <c r="C727" s="192"/>
      <c r="D727" s="193"/>
      <c r="E727" s="194"/>
    </row>
    <row r="728" spans="1:5" ht="13">
      <c r="A728" s="190"/>
      <c r="B728" s="191"/>
      <c r="C728" s="192"/>
      <c r="D728" s="193"/>
      <c r="E728" s="194"/>
    </row>
    <row r="729" spans="1:5" ht="13">
      <c r="A729" s="190"/>
      <c r="B729" s="191"/>
      <c r="C729" s="192"/>
      <c r="D729" s="193"/>
      <c r="E729" s="194"/>
    </row>
    <row r="730" spans="1:5" ht="13">
      <c r="A730" s="190"/>
      <c r="B730" s="191"/>
      <c r="C730" s="192"/>
      <c r="D730" s="193"/>
      <c r="E730" s="194"/>
    </row>
    <row r="731" spans="1:5" ht="13">
      <c r="A731" s="190"/>
      <c r="B731" s="191"/>
      <c r="C731" s="192"/>
      <c r="D731" s="193"/>
      <c r="E731" s="194"/>
    </row>
    <row r="732" spans="1:5" ht="13">
      <c r="A732" s="190"/>
      <c r="B732" s="191"/>
      <c r="C732" s="192"/>
      <c r="D732" s="193"/>
      <c r="E732" s="194"/>
    </row>
    <row r="733" spans="1:5" ht="13">
      <c r="A733" s="190"/>
      <c r="B733" s="191"/>
      <c r="C733" s="192"/>
      <c r="D733" s="193"/>
      <c r="E733" s="194"/>
    </row>
    <row r="734" spans="1:5" ht="13">
      <c r="A734" s="190"/>
      <c r="B734" s="191"/>
      <c r="C734" s="192"/>
      <c r="D734" s="193"/>
      <c r="E734" s="194"/>
    </row>
    <row r="735" spans="1:5" ht="13">
      <c r="A735" s="190"/>
      <c r="B735" s="191"/>
      <c r="C735" s="192"/>
      <c r="D735" s="193"/>
      <c r="E735" s="194"/>
    </row>
    <row r="736" spans="1:5" ht="13">
      <c r="A736" s="190"/>
      <c r="B736" s="191"/>
      <c r="C736" s="192"/>
      <c r="D736" s="193"/>
      <c r="E736" s="194"/>
    </row>
    <row r="737" spans="1:5" ht="13">
      <c r="A737" s="190"/>
      <c r="B737" s="191"/>
      <c r="C737" s="192"/>
      <c r="D737" s="193"/>
      <c r="E737" s="194"/>
    </row>
    <row r="738" spans="1:5" ht="13">
      <c r="A738" s="190"/>
      <c r="B738" s="191"/>
      <c r="C738" s="192"/>
      <c r="D738" s="193"/>
      <c r="E738" s="194"/>
    </row>
    <row r="739" spans="1:5" ht="13">
      <c r="A739" s="190"/>
      <c r="B739" s="191"/>
      <c r="C739" s="192"/>
      <c r="D739" s="193"/>
      <c r="E739" s="194"/>
    </row>
    <row r="740" spans="1:5" ht="13">
      <c r="A740" s="190"/>
      <c r="B740" s="191"/>
      <c r="C740" s="192"/>
      <c r="D740" s="193"/>
      <c r="E740" s="194"/>
    </row>
    <row r="741" spans="1:5" ht="13">
      <c r="A741" s="190"/>
      <c r="B741" s="191"/>
      <c r="C741" s="192"/>
      <c r="D741" s="193"/>
      <c r="E741" s="194"/>
    </row>
    <row r="742" spans="1:5" ht="13">
      <c r="A742" s="190"/>
      <c r="B742" s="191"/>
      <c r="C742" s="192"/>
      <c r="D742" s="193"/>
      <c r="E742" s="194"/>
    </row>
    <row r="743" spans="1:5" ht="13">
      <c r="A743" s="190"/>
      <c r="B743" s="191"/>
      <c r="C743" s="192"/>
      <c r="D743" s="193"/>
      <c r="E743" s="194"/>
    </row>
    <row r="744" spans="1:5" ht="13">
      <c r="A744" s="190"/>
      <c r="B744" s="191"/>
      <c r="C744" s="192"/>
      <c r="D744" s="193"/>
      <c r="E744" s="194"/>
    </row>
    <row r="745" spans="1:5" ht="13">
      <c r="A745" s="190"/>
      <c r="B745" s="191"/>
      <c r="C745" s="192"/>
      <c r="D745" s="193"/>
      <c r="E745" s="194"/>
    </row>
    <row r="746" spans="1:5" ht="13">
      <c r="A746" s="190"/>
      <c r="B746" s="191"/>
      <c r="C746" s="192"/>
      <c r="D746" s="193"/>
      <c r="E746" s="194"/>
    </row>
    <row r="747" spans="1:5" ht="13">
      <c r="A747" s="190"/>
      <c r="B747" s="191"/>
      <c r="C747" s="192"/>
      <c r="D747" s="193"/>
      <c r="E747" s="194"/>
    </row>
    <row r="748" spans="1:5" ht="13">
      <c r="A748" s="190"/>
      <c r="B748" s="191"/>
      <c r="C748" s="192"/>
      <c r="D748" s="193"/>
      <c r="E748" s="194"/>
    </row>
    <row r="749" spans="1:5" ht="13">
      <c r="A749" s="190"/>
      <c r="B749" s="191"/>
      <c r="C749" s="192"/>
      <c r="D749" s="193"/>
      <c r="E749" s="194"/>
    </row>
    <row r="750" spans="1:5" ht="13">
      <c r="A750" s="190"/>
      <c r="B750" s="191"/>
      <c r="C750" s="192"/>
      <c r="D750" s="193"/>
      <c r="E750" s="194"/>
    </row>
    <row r="751" spans="1:5" ht="13">
      <c r="A751" s="190"/>
      <c r="B751" s="191"/>
      <c r="C751" s="192"/>
      <c r="D751" s="193"/>
      <c r="E751" s="194"/>
    </row>
    <row r="752" spans="1:5" ht="13">
      <c r="A752" s="190"/>
      <c r="B752" s="191"/>
      <c r="C752" s="192"/>
      <c r="D752" s="193"/>
      <c r="E752" s="194"/>
    </row>
    <row r="753" spans="1:5" ht="13">
      <c r="A753" s="190"/>
      <c r="B753" s="191"/>
      <c r="C753" s="192"/>
      <c r="D753" s="193"/>
      <c r="E753" s="194"/>
    </row>
    <row r="754" spans="1:5" ht="13">
      <c r="A754" s="190"/>
      <c r="B754" s="191"/>
      <c r="C754" s="192"/>
      <c r="D754" s="193"/>
      <c r="E754" s="194"/>
    </row>
    <row r="755" spans="1:5" ht="13">
      <c r="A755" s="190"/>
      <c r="B755" s="191"/>
      <c r="C755" s="192"/>
      <c r="D755" s="193"/>
      <c r="E755" s="194"/>
    </row>
    <row r="756" spans="1:5" ht="13">
      <c r="A756" s="190"/>
      <c r="B756" s="191"/>
      <c r="C756" s="192"/>
      <c r="D756" s="193"/>
      <c r="E756" s="194"/>
    </row>
    <row r="757" spans="1:5" ht="13">
      <c r="A757" s="190"/>
      <c r="B757" s="191"/>
      <c r="C757" s="192"/>
      <c r="D757" s="193"/>
      <c r="E757" s="194"/>
    </row>
    <row r="758" spans="1:5" ht="13">
      <c r="A758" s="190"/>
      <c r="B758" s="191"/>
      <c r="C758" s="192"/>
      <c r="D758" s="193"/>
      <c r="E758" s="194"/>
    </row>
    <row r="759" spans="1:5" ht="13">
      <c r="A759" s="190"/>
      <c r="B759" s="191"/>
      <c r="C759" s="192"/>
      <c r="D759" s="193"/>
      <c r="E759" s="194"/>
    </row>
    <row r="760" spans="1:5" ht="13">
      <c r="A760" s="190"/>
      <c r="B760" s="191"/>
      <c r="C760" s="192"/>
      <c r="D760" s="193"/>
      <c r="E760" s="194"/>
    </row>
    <row r="761" spans="1:5" ht="13">
      <c r="A761" s="190"/>
      <c r="B761" s="191"/>
      <c r="C761" s="192"/>
      <c r="D761" s="193"/>
      <c r="E761" s="194"/>
    </row>
    <row r="762" spans="1:5" ht="13">
      <c r="A762" s="190"/>
      <c r="B762" s="191"/>
      <c r="C762" s="192"/>
      <c r="D762" s="193"/>
      <c r="E762" s="194"/>
    </row>
    <row r="763" spans="1:5" ht="13">
      <c r="A763" s="190"/>
      <c r="B763" s="191"/>
      <c r="C763" s="192"/>
      <c r="D763" s="193"/>
      <c r="E763" s="194"/>
    </row>
    <row r="764" spans="1:5" ht="13">
      <c r="A764" s="190"/>
      <c r="B764" s="191"/>
      <c r="C764" s="192"/>
      <c r="D764" s="193"/>
      <c r="E764" s="194"/>
    </row>
    <row r="765" spans="1:5" ht="13">
      <c r="A765" s="190"/>
      <c r="B765" s="191"/>
      <c r="C765" s="192"/>
      <c r="D765" s="193"/>
      <c r="E765" s="194"/>
    </row>
    <row r="766" spans="1:5" ht="13">
      <c r="A766" s="190"/>
      <c r="B766" s="191"/>
      <c r="C766" s="192"/>
      <c r="D766" s="193"/>
      <c r="E766" s="194"/>
    </row>
    <row r="767" spans="1:5" ht="13">
      <c r="A767" s="190"/>
      <c r="B767" s="191"/>
      <c r="C767" s="192"/>
      <c r="D767" s="193"/>
      <c r="E767" s="194"/>
    </row>
    <row r="768" spans="1:5" ht="13">
      <c r="A768" s="190"/>
      <c r="B768" s="191"/>
      <c r="C768" s="192"/>
      <c r="D768" s="193"/>
      <c r="E768" s="194"/>
    </row>
    <row r="769" spans="1:5" ht="13">
      <c r="A769" s="190"/>
      <c r="B769" s="191"/>
      <c r="C769" s="192"/>
      <c r="D769" s="193"/>
      <c r="E769" s="194"/>
    </row>
    <row r="770" spans="1:5" ht="13">
      <c r="A770" s="190"/>
      <c r="B770" s="191"/>
      <c r="C770" s="192"/>
      <c r="D770" s="193"/>
      <c r="E770" s="194"/>
    </row>
    <row r="771" spans="1:5" ht="13">
      <c r="A771" s="190"/>
      <c r="B771" s="191"/>
      <c r="C771" s="192"/>
      <c r="D771" s="193"/>
      <c r="E771" s="194"/>
    </row>
    <row r="772" spans="1:5" ht="13">
      <c r="A772" s="190"/>
      <c r="B772" s="191"/>
      <c r="C772" s="192"/>
      <c r="D772" s="193"/>
      <c r="E772" s="194"/>
    </row>
    <row r="773" spans="1:5" ht="13">
      <c r="A773" s="190"/>
      <c r="B773" s="191"/>
      <c r="C773" s="192"/>
      <c r="D773" s="193"/>
      <c r="E773" s="194"/>
    </row>
    <row r="774" spans="1:5" ht="13">
      <c r="A774" s="190"/>
      <c r="B774" s="191"/>
      <c r="C774" s="192"/>
      <c r="D774" s="193"/>
      <c r="E774" s="194"/>
    </row>
    <row r="775" spans="1:5" ht="13">
      <c r="A775" s="190"/>
      <c r="B775" s="191"/>
      <c r="C775" s="192"/>
      <c r="D775" s="193"/>
      <c r="E775" s="194"/>
    </row>
    <row r="776" spans="1:5" ht="13">
      <c r="A776" s="190"/>
      <c r="B776" s="191"/>
      <c r="C776" s="192"/>
      <c r="D776" s="193"/>
      <c r="E776" s="194"/>
    </row>
    <row r="777" spans="1:5" ht="13">
      <c r="A777" s="190"/>
      <c r="B777" s="191"/>
      <c r="C777" s="192"/>
      <c r="D777" s="193"/>
      <c r="E777" s="194"/>
    </row>
    <row r="778" spans="1:5" ht="13">
      <c r="A778" s="190"/>
      <c r="B778" s="191"/>
      <c r="C778" s="192"/>
      <c r="D778" s="193"/>
      <c r="E778" s="194"/>
    </row>
    <row r="779" spans="1:5" ht="13">
      <c r="A779" s="190"/>
      <c r="B779" s="191"/>
      <c r="C779" s="192"/>
      <c r="D779" s="193"/>
      <c r="E779" s="194"/>
    </row>
    <row r="780" spans="1:5" ht="13">
      <c r="A780" s="190"/>
      <c r="B780" s="191"/>
      <c r="C780" s="192"/>
      <c r="D780" s="193"/>
      <c r="E780" s="194"/>
    </row>
    <row r="781" spans="1:5" ht="13">
      <c r="A781" s="190"/>
      <c r="B781" s="191"/>
      <c r="C781" s="192"/>
      <c r="D781" s="193"/>
      <c r="E781" s="194"/>
    </row>
    <row r="782" spans="1:5" ht="13">
      <c r="A782" s="190"/>
      <c r="B782" s="191"/>
      <c r="C782" s="192"/>
      <c r="D782" s="193"/>
      <c r="E782" s="194"/>
    </row>
    <row r="783" spans="1:5" ht="13">
      <c r="A783" s="190"/>
      <c r="B783" s="191"/>
      <c r="C783" s="192"/>
      <c r="D783" s="193"/>
      <c r="E783" s="194"/>
    </row>
    <row r="784" spans="1:5" ht="13">
      <c r="A784" s="190"/>
      <c r="B784" s="191"/>
      <c r="C784" s="192"/>
      <c r="D784" s="193"/>
      <c r="E784" s="194"/>
    </row>
    <row r="785" spans="1:5" ht="13">
      <c r="A785" s="190"/>
      <c r="B785" s="191"/>
      <c r="C785" s="192"/>
      <c r="D785" s="193"/>
      <c r="E785" s="194"/>
    </row>
    <row r="786" spans="1:5" ht="13">
      <c r="A786" s="190"/>
      <c r="B786" s="191"/>
      <c r="C786" s="192"/>
      <c r="D786" s="193"/>
      <c r="E786" s="194"/>
    </row>
    <row r="787" spans="1:5" ht="13">
      <c r="A787" s="190"/>
      <c r="B787" s="191"/>
      <c r="C787" s="192"/>
      <c r="D787" s="193"/>
      <c r="E787" s="194"/>
    </row>
    <row r="788" spans="1:5" ht="13">
      <c r="A788" s="190"/>
      <c r="B788" s="191"/>
      <c r="C788" s="192"/>
      <c r="D788" s="193"/>
      <c r="E788" s="194"/>
    </row>
    <row r="789" spans="1:5" ht="13">
      <c r="A789" s="190"/>
      <c r="B789" s="191"/>
      <c r="C789" s="192"/>
      <c r="D789" s="193"/>
      <c r="E789" s="194"/>
    </row>
    <row r="790" spans="1:5" ht="13">
      <c r="A790" s="190"/>
      <c r="B790" s="191"/>
      <c r="C790" s="192"/>
      <c r="D790" s="193"/>
      <c r="E790" s="194"/>
    </row>
    <row r="791" spans="1:5" ht="13">
      <c r="A791" s="190"/>
      <c r="B791" s="191"/>
      <c r="C791" s="192"/>
      <c r="D791" s="193"/>
      <c r="E791" s="194"/>
    </row>
    <row r="792" spans="1:5" ht="13">
      <c r="A792" s="190"/>
      <c r="B792" s="191"/>
      <c r="C792" s="192"/>
      <c r="D792" s="193"/>
      <c r="E792" s="194"/>
    </row>
    <row r="793" spans="1:5" ht="13">
      <c r="A793" s="190"/>
      <c r="B793" s="191"/>
      <c r="C793" s="192"/>
      <c r="D793" s="193"/>
      <c r="E793" s="194"/>
    </row>
    <row r="794" spans="1:5" ht="13">
      <c r="A794" s="190"/>
      <c r="B794" s="191"/>
      <c r="C794" s="192"/>
      <c r="D794" s="193"/>
      <c r="E794" s="194"/>
    </row>
    <row r="795" spans="1:5" ht="13">
      <c r="A795" s="190"/>
      <c r="B795" s="191"/>
      <c r="C795" s="192"/>
      <c r="D795" s="193"/>
      <c r="E795" s="194"/>
    </row>
    <row r="796" spans="1:5" ht="13">
      <c r="A796" s="190"/>
      <c r="B796" s="191"/>
      <c r="C796" s="192"/>
      <c r="D796" s="193"/>
      <c r="E796" s="194"/>
    </row>
    <row r="797" spans="1:5" ht="13">
      <c r="A797" s="190"/>
      <c r="B797" s="191"/>
      <c r="C797" s="192"/>
      <c r="D797" s="193"/>
      <c r="E797" s="194"/>
    </row>
    <row r="798" spans="1:5" ht="13">
      <c r="A798" s="190"/>
      <c r="B798" s="191"/>
      <c r="C798" s="192"/>
      <c r="D798" s="193"/>
      <c r="E798" s="194"/>
    </row>
    <row r="799" spans="1:5" ht="13">
      <c r="A799" s="190"/>
      <c r="B799" s="191"/>
      <c r="C799" s="192"/>
      <c r="D799" s="193"/>
      <c r="E799" s="194"/>
    </row>
    <row r="800" spans="1:5" ht="13">
      <c r="A800" s="190"/>
      <c r="B800" s="191"/>
      <c r="C800" s="192"/>
      <c r="D800" s="193"/>
      <c r="E800" s="194"/>
    </row>
    <row r="801" spans="1:5" ht="13">
      <c r="A801" s="190"/>
      <c r="B801" s="191"/>
      <c r="C801" s="192"/>
      <c r="D801" s="193"/>
      <c r="E801" s="194"/>
    </row>
    <row r="802" spans="1:5" ht="13">
      <c r="A802" s="190"/>
      <c r="B802" s="191"/>
      <c r="C802" s="192"/>
      <c r="D802" s="193"/>
      <c r="E802" s="194"/>
    </row>
    <row r="803" spans="1:5" ht="13">
      <c r="A803" s="190"/>
      <c r="B803" s="191"/>
      <c r="C803" s="192"/>
      <c r="D803" s="193"/>
      <c r="E803" s="194"/>
    </row>
    <row r="804" spans="1:5" ht="13">
      <c r="A804" s="190"/>
      <c r="B804" s="191"/>
      <c r="C804" s="192"/>
      <c r="D804" s="193"/>
      <c r="E804" s="194"/>
    </row>
    <row r="805" spans="1:5" ht="13">
      <c r="A805" s="190"/>
      <c r="B805" s="191"/>
      <c r="C805" s="192"/>
      <c r="D805" s="193"/>
      <c r="E805" s="194"/>
    </row>
    <row r="806" spans="1:5" ht="13">
      <c r="A806" s="190"/>
      <c r="B806" s="191"/>
      <c r="C806" s="192"/>
      <c r="D806" s="193"/>
      <c r="E806" s="194"/>
    </row>
    <row r="807" spans="1:5" ht="13">
      <c r="A807" s="190"/>
      <c r="B807" s="191"/>
      <c r="C807" s="192"/>
      <c r="D807" s="193"/>
      <c r="E807" s="194"/>
    </row>
    <row r="808" spans="1:5" ht="13">
      <c r="A808" s="190"/>
      <c r="B808" s="191"/>
      <c r="C808" s="192"/>
      <c r="D808" s="193"/>
      <c r="E808" s="194"/>
    </row>
    <row r="809" spans="1:5" ht="13">
      <c r="A809" s="190"/>
      <c r="B809" s="191"/>
      <c r="C809" s="192"/>
      <c r="D809" s="193"/>
      <c r="E809" s="194"/>
    </row>
    <row r="810" spans="1:5" ht="13">
      <c r="A810" s="190"/>
      <c r="B810" s="191"/>
      <c r="C810" s="192"/>
      <c r="D810" s="193"/>
      <c r="E810" s="194"/>
    </row>
    <row r="811" spans="1:5" ht="13">
      <c r="A811" s="190"/>
      <c r="B811" s="191"/>
      <c r="C811" s="192"/>
      <c r="D811" s="193"/>
      <c r="E811" s="194"/>
    </row>
    <row r="812" spans="1:5" ht="13">
      <c r="A812" s="190"/>
      <c r="B812" s="191"/>
      <c r="C812" s="192"/>
      <c r="D812" s="193"/>
      <c r="E812" s="194"/>
    </row>
    <row r="813" spans="1:5" ht="13">
      <c r="A813" s="190"/>
      <c r="B813" s="191"/>
      <c r="C813" s="192"/>
      <c r="D813" s="193"/>
      <c r="E813" s="194"/>
    </row>
    <row r="814" spans="1:5" ht="13">
      <c r="A814" s="190"/>
      <c r="B814" s="191"/>
      <c r="C814" s="192"/>
      <c r="D814" s="193"/>
      <c r="E814" s="194"/>
    </row>
    <row r="815" spans="1:5" ht="13">
      <c r="A815" s="190"/>
      <c r="B815" s="191"/>
      <c r="C815" s="192"/>
      <c r="D815" s="193"/>
      <c r="E815" s="194"/>
    </row>
    <row r="816" spans="1:5" ht="13">
      <c r="A816" s="190"/>
      <c r="B816" s="191"/>
      <c r="C816" s="192"/>
      <c r="D816" s="193"/>
      <c r="E816" s="194"/>
    </row>
    <row r="817" spans="1:5" ht="13">
      <c r="A817" s="190"/>
      <c r="B817" s="191"/>
      <c r="C817" s="192"/>
      <c r="D817" s="193"/>
      <c r="E817" s="194"/>
    </row>
    <row r="818" spans="1:5" ht="13">
      <c r="A818" s="190"/>
      <c r="B818" s="191"/>
      <c r="C818" s="192"/>
      <c r="D818" s="193"/>
      <c r="E818" s="194"/>
    </row>
    <row r="819" spans="1:5" ht="13">
      <c r="A819" s="190"/>
      <c r="B819" s="191"/>
      <c r="C819" s="192"/>
      <c r="D819" s="193"/>
      <c r="E819" s="194"/>
    </row>
    <row r="820" spans="1:5" ht="13">
      <c r="A820" s="190"/>
      <c r="B820" s="191"/>
      <c r="C820" s="192"/>
      <c r="D820" s="193"/>
      <c r="E820" s="194"/>
    </row>
    <row r="821" spans="1:5" ht="13">
      <c r="A821" s="190"/>
      <c r="B821" s="191"/>
      <c r="C821" s="192"/>
      <c r="D821" s="193"/>
      <c r="E821" s="194"/>
    </row>
    <row r="822" spans="1:5" ht="13">
      <c r="A822" s="190"/>
      <c r="B822" s="191"/>
      <c r="C822" s="192"/>
      <c r="D822" s="193"/>
      <c r="E822" s="194"/>
    </row>
    <row r="823" spans="1:5" ht="13">
      <c r="A823" s="190"/>
      <c r="B823" s="191"/>
      <c r="C823" s="192"/>
      <c r="D823" s="193"/>
      <c r="E823" s="194"/>
    </row>
    <row r="824" spans="1:5" ht="13">
      <c r="A824" s="190"/>
      <c r="B824" s="191"/>
      <c r="C824" s="192"/>
      <c r="D824" s="193"/>
      <c r="E824" s="194"/>
    </row>
    <row r="825" spans="1:5" ht="13">
      <c r="A825" s="190"/>
      <c r="B825" s="191"/>
      <c r="C825" s="192"/>
      <c r="D825" s="193"/>
      <c r="E825" s="194"/>
    </row>
    <row r="826" spans="1:5" ht="13">
      <c r="A826" s="190"/>
      <c r="B826" s="191"/>
      <c r="C826" s="192"/>
      <c r="D826" s="193"/>
      <c r="E826" s="194"/>
    </row>
    <row r="827" spans="1:5" ht="13">
      <c r="A827" s="190"/>
      <c r="B827" s="191"/>
      <c r="C827" s="192"/>
      <c r="D827" s="193"/>
      <c r="E827" s="194"/>
    </row>
    <row r="828" spans="1:5" ht="13">
      <c r="A828" s="190"/>
      <c r="B828" s="191"/>
      <c r="C828" s="192"/>
      <c r="D828" s="193"/>
      <c r="E828" s="194"/>
    </row>
    <row r="829" spans="1:5" ht="13">
      <c r="A829" s="190"/>
      <c r="B829" s="191"/>
      <c r="C829" s="192"/>
      <c r="D829" s="193"/>
      <c r="E829" s="194"/>
    </row>
    <row r="830" spans="1:5" ht="13">
      <c r="A830" s="190"/>
      <c r="B830" s="191"/>
      <c r="C830" s="192"/>
      <c r="D830" s="193"/>
      <c r="E830" s="194"/>
    </row>
    <row r="831" spans="1:5" ht="13">
      <c r="A831" s="190"/>
      <c r="B831" s="191"/>
      <c r="C831" s="192"/>
      <c r="D831" s="193"/>
      <c r="E831" s="194"/>
    </row>
    <row r="832" spans="1:5" ht="13">
      <c r="A832" s="190"/>
      <c r="B832" s="191"/>
      <c r="C832" s="192"/>
      <c r="D832" s="193"/>
      <c r="E832" s="194"/>
    </row>
    <row r="833" spans="1:5" ht="13">
      <c r="A833" s="190"/>
      <c r="B833" s="191"/>
      <c r="C833" s="192"/>
      <c r="D833" s="193"/>
      <c r="E833" s="194"/>
    </row>
    <row r="834" spans="1:5" ht="13">
      <c r="A834" s="190"/>
      <c r="B834" s="191"/>
      <c r="C834" s="192"/>
      <c r="D834" s="193"/>
      <c r="E834" s="194"/>
    </row>
    <row r="835" spans="1:5" ht="13">
      <c r="A835" s="190"/>
      <c r="B835" s="191"/>
      <c r="C835" s="192"/>
      <c r="D835" s="193"/>
      <c r="E835" s="194"/>
    </row>
    <row r="836" spans="1:5" ht="13">
      <c r="A836" s="190"/>
      <c r="B836" s="191"/>
      <c r="C836" s="192"/>
      <c r="D836" s="193"/>
      <c r="E836" s="194"/>
    </row>
    <row r="837" spans="1:5" ht="13">
      <c r="A837" s="190"/>
      <c r="B837" s="191"/>
      <c r="C837" s="192"/>
      <c r="D837" s="193"/>
      <c r="E837" s="194"/>
    </row>
    <row r="838" spans="1:5" ht="13">
      <c r="A838" s="190"/>
      <c r="B838" s="191"/>
      <c r="C838" s="192"/>
      <c r="D838" s="193"/>
      <c r="E838" s="194"/>
    </row>
    <row r="839" spans="1:5" ht="13">
      <c r="A839" s="190"/>
      <c r="B839" s="191"/>
      <c r="C839" s="192"/>
      <c r="D839" s="193"/>
      <c r="E839" s="194"/>
    </row>
    <row r="840" spans="1:5" ht="13">
      <c r="A840" s="190"/>
      <c r="B840" s="191"/>
      <c r="C840" s="192"/>
      <c r="D840" s="193"/>
      <c r="E840" s="194"/>
    </row>
    <row r="841" spans="1:5" ht="13">
      <c r="A841" s="190"/>
      <c r="B841" s="191"/>
      <c r="C841" s="192"/>
      <c r="D841" s="193"/>
      <c r="E841" s="194"/>
    </row>
    <row r="842" spans="1:5" ht="13">
      <c r="A842" s="190"/>
      <c r="B842" s="191"/>
      <c r="C842" s="192"/>
      <c r="D842" s="193"/>
      <c r="E842" s="194"/>
    </row>
    <row r="843" spans="1:5" ht="13">
      <c r="A843" s="190"/>
      <c r="B843" s="191"/>
      <c r="C843" s="192"/>
      <c r="D843" s="193"/>
      <c r="E843" s="194"/>
    </row>
    <row r="844" spans="1:5" ht="13">
      <c r="A844" s="190"/>
      <c r="B844" s="191"/>
      <c r="C844" s="192"/>
      <c r="D844" s="193"/>
      <c r="E844" s="194"/>
    </row>
    <row r="845" spans="1:5" ht="13">
      <c r="A845" s="190"/>
      <c r="B845" s="191"/>
      <c r="C845" s="192"/>
      <c r="D845" s="193"/>
      <c r="E845" s="194"/>
    </row>
    <row r="846" spans="1:5" ht="13">
      <c r="A846" s="190"/>
      <c r="B846" s="191"/>
      <c r="C846" s="192"/>
      <c r="D846" s="193"/>
      <c r="E846" s="194"/>
    </row>
    <row r="847" spans="1:5" ht="13">
      <c r="A847" s="190"/>
      <c r="B847" s="191"/>
      <c r="C847" s="192"/>
      <c r="D847" s="193"/>
      <c r="E847" s="194"/>
    </row>
    <row r="848" spans="1:5" ht="13">
      <c r="A848" s="190"/>
      <c r="B848" s="191"/>
      <c r="C848" s="192"/>
      <c r="D848" s="193"/>
      <c r="E848" s="194"/>
    </row>
    <row r="849" spans="1:5" ht="13">
      <c r="A849" s="190"/>
      <c r="B849" s="191"/>
      <c r="C849" s="192"/>
      <c r="D849" s="193"/>
      <c r="E849" s="194"/>
    </row>
    <row r="850" spans="1:5" ht="13">
      <c r="A850" s="190"/>
      <c r="B850" s="191"/>
      <c r="C850" s="192"/>
      <c r="D850" s="193"/>
      <c r="E850" s="194"/>
    </row>
    <row r="851" spans="1:5" ht="13">
      <c r="A851" s="190"/>
      <c r="B851" s="191"/>
      <c r="C851" s="192"/>
      <c r="D851" s="193"/>
      <c r="E851" s="194"/>
    </row>
    <row r="852" spans="1:5" ht="13">
      <c r="A852" s="190"/>
      <c r="B852" s="191"/>
      <c r="C852" s="192"/>
      <c r="D852" s="193"/>
      <c r="E852" s="194"/>
    </row>
    <row r="853" spans="1:5" ht="13">
      <c r="A853" s="190"/>
      <c r="B853" s="191"/>
      <c r="C853" s="192"/>
      <c r="D853" s="193"/>
      <c r="E853" s="194"/>
    </row>
    <row r="854" spans="1:5" ht="13">
      <c r="A854" s="190"/>
      <c r="B854" s="191"/>
      <c r="C854" s="192"/>
      <c r="D854" s="193"/>
      <c r="E854" s="194"/>
    </row>
    <row r="855" spans="1:5" ht="13">
      <c r="A855" s="190"/>
      <c r="B855" s="191"/>
      <c r="C855" s="192"/>
      <c r="D855" s="193"/>
      <c r="E855" s="194"/>
    </row>
    <row r="856" spans="1:5" ht="13">
      <c r="A856" s="190"/>
      <c r="B856" s="191"/>
      <c r="C856" s="192"/>
      <c r="D856" s="193"/>
      <c r="E856" s="194"/>
    </row>
    <row r="857" spans="1:5" ht="13">
      <c r="A857" s="190"/>
      <c r="B857" s="191"/>
      <c r="C857" s="192"/>
      <c r="D857" s="193"/>
      <c r="E857" s="194"/>
    </row>
    <row r="858" spans="1:5" ht="13">
      <c r="A858" s="190"/>
      <c r="B858" s="191"/>
      <c r="C858" s="192"/>
      <c r="D858" s="193"/>
      <c r="E858" s="194"/>
    </row>
    <row r="859" spans="1:5" ht="13">
      <c r="A859" s="190"/>
      <c r="B859" s="191"/>
      <c r="C859" s="192"/>
      <c r="D859" s="193"/>
      <c r="E859" s="194"/>
    </row>
    <row r="860" spans="1:5" ht="13">
      <c r="A860" s="190"/>
      <c r="B860" s="191"/>
      <c r="C860" s="192"/>
      <c r="D860" s="193"/>
      <c r="E860" s="194"/>
    </row>
    <row r="861" spans="1:5" ht="13">
      <c r="A861" s="190"/>
      <c r="B861" s="191"/>
      <c r="C861" s="192"/>
      <c r="D861" s="193"/>
      <c r="E861" s="194"/>
    </row>
    <row r="862" spans="1:5" ht="13">
      <c r="A862" s="190"/>
      <c r="B862" s="191"/>
      <c r="C862" s="192"/>
      <c r="D862" s="193"/>
      <c r="E862" s="194"/>
    </row>
    <row r="863" spans="1:5" ht="13">
      <c r="A863" s="190"/>
      <c r="B863" s="191"/>
      <c r="C863" s="192"/>
      <c r="D863" s="193"/>
      <c r="E863" s="194"/>
    </row>
    <row r="864" spans="1:5" ht="13">
      <c r="A864" s="190"/>
      <c r="B864" s="191"/>
      <c r="C864" s="192"/>
      <c r="D864" s="193"/>
      <c r="E864" s="194"/>
    </row>
    <row r="865" spans="1:5" ht="13">
      <c r="A865" s="190"/>
      <c r="B865" s="191"/>
      <c r="C865" s="192"/>
      <c r="D865" s="193"/>
      <c r="E865" s="194"/>
    </row>
    <row r="866" spans="1:5" ht="13">
      <c r="A866" s="190"/>
      <c r="B866" s="191"/>
      <c r="C866" s="192"/>
      <c r="D866" s="193"/>
      <c r="E866" s="194"/>
    </row>
    <row r="867" spans="1:5" ht="13">
      <c r="A867" s="190"/>
      <c r="B867" s="191"/>
      <c r="C867" s="192"/>
      <c r="D867" s="193"/>
      <c r="E867" s="194"/>
    </row>
    <row r="868" spans="1:5" ht="13">
      <c r="A868" s="190"/>
      <c r="B868" s="191"/>
      <c r="C868" s="192"/>
      <c r="D868" s="193"/>
      <c r="E868" s="194"/>
    </row>
    <row r="869" spans="1:5" ht="13">
      <c r="A869" s="190"/>
      <c r="B869" s="191"/>
      <c r="C869" s="192"/>
      <c r="D869" s="193"/>
      <c r="E869" s="194"/>
    </row>
    <row r="870" spans="1:5" ht="13">
      <c r="A870" s="190"/>
      <c r="B870" s="191"/>
      <c r="C870" s="192"/>
      <c r="D870" s="193"/>
      <c r="E870" s="194"/>
    </row>
    <row r="871" spans="1:5" ht="13">
      <c r="A871" s="190"/>
      <c r="B871" s="191"/>
      <c r="C871" s="192"/>
      <c r="D871" s="193"/>
      <c r="E871" s="194"/>
    </row>
    <row r="872" spans="1:5" ht="13">
      <c r="A872" s="190"/>
      <c r="B872" s="191"/>
      <c r="C872" s="192"/>
      <c r="D872" s="193"/>
      <c r="E872" s="194"/>
    </row>
    <row r="873" spans="1:5" ht="13">
      <c r="A873" s="190"/>
      <c r="B873" s="191"/>
      <c r="C873" s="192"/>
      <c r="D873" s="193"/>
      <c r="E873" s="194"/>
    </row>
    <row r="874" spans="1:5" ht="13">
      <c r="A874" s="190"/>
      <c r="B874" s="191"/>
      <c r="C874" s="192"/>
      <c r="D874" s="193"/>
      <c r="E874" s="194"/>
    </row>
    <row r="875" spans="1:5" ht="13">
      <c r="A875" s="190"/>
      <c r="B875" s="191"/>
      <c r="C875" s="192"/>
      <c r="D875" s="193"/>
      <c r="E875" s="194"/>
    </row>
    <row r="876" spans="1:5" ht="13">
      <c r="A876" s="190"/>
      <c r="B876" s="191"/>
      <c r="C876" s="192"/>
      <c r="D876" s="193"/>
      <c r="E876" s="194"/>
    </row>
    <row r="877" spans="1:5" ht="13">
      <c r="A877" s="190"/>
      <c r="B877" s="191"/>
      <c r="C877" s="192"/>
      <c r="D877" s="193"/>
      <c r="E877" s="194"/>
    </row>
    <row r="878" spans="1:5" ht="13">
      <c r="A878" s="190"/>
      <c r="B878" s="191"/>
      <c r="C878" s="192"/>
      <c r="D878" s="193"/>
      <c r="E878" s="194"/>
    </row>
    <row r="879" spans="1:5" ht="13">
      <c r="A879" s="190"/>
      <c r="B879" s="191"/>
      <c r="C879" s="192"/>
      <c r="D879" s="193"/>
      <c r="E879" s="194"/>
    </row>
    <row r="880" spans="1:5" ht="13">
      <c r="A880" s="190"/>
      <c r="B880" s="191"/>
      <c r="C880" s="192"/>
      <c r="D880" s="193"/>
      <c r="E880" s="194"/>
    </row>
    <row r="881" spans="1:5" ht="13">
      <c r="A881" s="190"/>
      <c r="B881" s="191"/>
      <c r="C881" s="192"/>
      <c r="D881" s="193"/>
      <c r="E881" s="194"/>
    </row>
    <row r="882" spans="1:5" ht="13">
      <c r="A882" s="190"/>
      <c r="B882" s="191"/>
      <c r="C882" s="192"/>
      <c r="D882" s="193"/>
      <c r="E882" s="194"/>
    </row>
    <row r="883" spans="1:5" ht="13">
      <c r="A883" s="190"/>
      <c r="B883" s="191"/>
      <c r="C883" s="192"/>
      <c r="D883" s="193"/>
      <c r="E883" s="194"/>
    </row>
    <row r="884" spans="1:5" ht="13">
      <c r="A884" s="190"/>
      <c r="B884" s="191"/>
      <c r="C884" s="192"/>
      <c r="D884" s="193"/>
      <c r="E884" s="194"/>
    </row>
    <row r="885" spans="1:5" ht="13">
      <c r="A885" s="190"/>
      <c r="B885" s="191"/>
      <c r="C885" s="192"/>
      <c r="D885" s="193"/>
      <c r="E885" s="194"/>
    </row>
    <row r="886" spans="1:5" ht="13">
      <c r="A886" s="190"/>
      <c r="B886" s="191"/>
      <c r="C886" s="192"/>
      <c r="D886" s="193"/>
      <c r="E886" s="194"/>
    </row>
    <row r="887" spans="1:5" ht="13">
      <c r="A887" s="190"/>
      <c r="B887" s="191"/>
      <c r="C887" s="192"/>
      <c r="D887" s="193"/>
      <c r="E887" s="194"/>
    </row>
    <row r="888" spans="1:5" ht="13">
      <c r="A888" s="190"/>
      <c r="B888" s="191"/>
      <c r="C888" s="192"/>
      <c r="D888" s="193"/>
      <c r="E888" s="194"/>
    </row>
    <row r="889" spans="1:5" ht="13">
      <c r="A889" s="190"/>
      <c r="B889" s="191"/>
      <c r="C889" s="192"/>
      <c r="D889" s="193"/>
      <c r="E889" s="194"/>
    </row>
    <row r="890" spans="1:5" ht="13">
      <c r="A890" s="190"/>
      <c r="B890" s="191"/>
      <c r="C890" s="192"/>
      <c r="D890" s="193"/>
      <c r="E890" s="194"/>
    </row>
    <row r="891" spans="1:5" ht="13">
      <c r="A891" s="190"/>
      <c r="B891" s="191"/>
      <c r="C891" s="192"/>
      <c r="D891" s="193"/>
      <c r="E891" s="194"/>
    </row>
    <row r="892" spans="1:5" ht="13">
      <c r="A892" s="190"/>
      <c r="B892" s="191"/>
      <c r="C892" s="192"/>
      <c r="D892" s="193"/>
      <c r="E892" s="194"/>
    </row>
    <row r="893" spans="1:5" ht="13">
      <c r="A893" s="190"/>
      <c r="B893" s="191"/>
      <c r="C893" s="192"/>
      <c r="D893" s="193"/>
      <c r="E893" s="194"/>
    </row>
    <row r="894" spans="1:5" ht="13">
      <c r="A894" s="190"/>
      <c r="B894" s="191"/>
      <c r="C894" s="192"/>
      <c r="D894" s="193"/>
      <c r="E894" s="194"/>
    </row>
    <row r="895" spans="1:5" ht="13">
      <c r="A895" s="190"/>
      <c r="B895" s="191"/>
      <c r="C895" s="192"/>
      <c r="D895" s="193"/>
      <c r="E895" s="194"/>
    </row>
    <row r="896" spans="1:5" ht="13">
      <c r="A896" s="190"/>
      <c r="B896" s="191"/>
      <c r="C896" s="192"/>
      <c r="D896" s="193"/>
      <c r="E896" s="194"/>
    </row>
    <row r="897" spans="1:5" ht="13">
      <c r="A897" s="190"/>
      <c r="B897" s="191"/>
      <c r="C897" s="192"/>
      <c r="D897" s="193"/>
      <c r="E897" s="194"/>
    </row>
    <row r="898" spans="1:5" ht="13">
      <c r="A898" s="190"/>
      <c r="B898" s="191"/>
      <c r="C898" s="192"/>
      <c r="D898" s="193"/>
      <c r="E898" s="194"/>
    </row>
    <row r="899" spans="1:5" ht="13">
      <c r="A899" s="190"/>
      <c r="B899" s="191"/>
      <c r="C899" s="192"/>
      <c r="D899" s="193"/>
      <c r="E899" s="194"/>
    </row>
    <row r="900" spans="1:5" ht="13">
      <c r="A900" s="190"/>
      <c r="B900" s="191"/>
      <c r="C900" s="192"/>
      <c r="D900" s="193"/>
      <c r="E900" s="194"/>
    </row>
    <row r="901" spans="1:5" ht="13">
      <c r="A901" s="190"/>
      <c r="B901" s="191"/>
      <c r="C901" s="192"/>
      <c r="D901" s="193"/>
      <c r="E901" s="194"/>
    </row>
    <row r="902" spans="1:5" ht="13">
      <c r="A902" s="190"/>
      <c r="B902" s="191"/>
      <c r="C902" s="192"/>
      <c r="D902" s="193"/>
      <c r="E902" s="194"/>
    </row>
    <row r="903" spans="1:5" ht="13">
      <c r="A903" s="190"/>
      <c r="B903" s="191"/>
      <c r="C903" s="192"/>
      <c r="D903" s="193"/>
      <c r="E903" s="194"/>
    </row>
    <row r="904" spans="1:5" ht="13">
      <c r="A904" s="190"/>
      <c r="B904" s="191"/>
      <c r="C904" s="192"/>
      <c r="D904" s="193"/>
      <c r="E904" s="194"/>
    </row>
    <row r="905" spans="1:5" ht="13">
      <c r="A905" s="190"/>
      <c r="B905" s="191"/>
      <c r="C905" s="192"/>
      <c r="D905" s="193"/>
      <c r="E905" s="194"/>
    </row>
    <row r="906" spans="1:5" ht="13">
      <c r="A906" s="190"/>
      <c r="B906" s="191"/>
      <c r="C906" s="192"/>
      <c r="D906" s="193"/>
      <c r="E906" s="194"/>
    </row>
    <row r="907" spans="1:5" ht="13">
      <c r="A907" s="190"/>
      <c r="B907" s="191"/>
      <c r="C907" s="192"/>
      <c r="D907" s="193"/>
      <c r="E907" s="194"/>
    </row>
    <row r="908" spans="1:5" ht="13">
      <c r="A908" s="190"/>
      <c r="B908" s="191"/>
      <c r="C908" s="192"/>
      <c r="D908" s="193"/>
      <c r="E908" s="194"/>
    </row>
    <row r="909" spans="1:5" ht="13">
      <c r="A909" s="190"/>
      <c r="B909" s="191"/>
      <c r="C909" s="192"/>
      <c r="D909" s="193"/>
      <c r="E909" s="194"/>
    </row>
    <row r="910" spans="1:5" ht="13">
      <c r="A910" s="190"/>
      <c r="B910" s="191"/>
      <c r="C910" s="192"/>
      <c r="D910" s="193"/>
      <c r="E910" s="194"/>
    </row>
    <row r="911" spans="1:5" ht="13">
      <c r="A911" s="190"/>
      <c r="B911" s="191"/>
      <c r="C911" s="192"/>
      <c r="D911" s="193"/>
      <c r="E911" s="194"/>
    </row>
    <row r="912" spans="1:5" ht="13">
      <c r="A912" s="190"/>
      <c r="B912" s="191"/>
      <c r="C912" s="192"/>
      <c r="D912" s="193"/>
      <c r="E912" s="194"/>
    </row>
    <row r="913" spans="1:5" ht="13">
      <c r="A913" s="190"/>
      <c r="B913" s="191"/>
      <c r="C913" s="192"/>
      <c r="D913" s="193"/>
      <c r="E913" s="194"/>
    </row>
    <row r="914" spans="1:5" ht="13">
      <c r="A914" s="190"/>
      <c r="B914" s="191"/>
      <c r="C914" s="192"/>
      <c r="D914" s="193"/>
      <c r="E914" s="194"/>
    </row>
    <row r="915" spans="1:5" ht="13">
      <c r="A915" s="190"/>
      <c r="B915" s="191"/>
      <c r="C915" s="192"/>
      <c r="D915" s="193"/>
      <c r="E915" s="194"/>
    </row>
    <row r="916" spans="1:5" ht="13">
      <c r="A916" s="190"/>
      <c r="B916" s="191"/>
      <c r="C916" s="192"/>
      <c r="D916" s="193"/>
      <c r="E916" s="194"/>
    </row>
    <row r="917" spans="1:5" ht="13">
      <c r="A917" s="190"/>
      <c r="B917" s="191"/>
      <c r="C917" s="192"/>
      <c r="D917" s="193"/>
      <c r="E917" s="194"/>
    </row>
    <row r="918" spans="1:5" ht="13">
      <c r="A918" s="190"/>
      <c r="B918" s="191"/>
      <c r="C918" s="192"/>
      <c r="D918" s="193"/>
      <c r="E918" s="194"/>
    </row>
    <row r="919" spans="1:5" ht="13">
      <c r="A919" s="190"/>
      <c r="B919" s="191"/>
      <c r="C919" s="192"/>
      <c r="D919" s="193"/>
      <c r="E919" s="194"/>
    </row>
    <row r="920" spans="1:5" ht="13">
      <c r="A920" s="190"/>
      <c r="B920" s="191"/>
      <c r="C920" s="192"/>
      <c r="D920" s="193"/>
      <c r="E920" s="194"/>
    </row>
    <row r="921" spans="1:5" ht="13">
      <c r="A921" s="190"/>
      <c r="B921" s="191"/>
      <c r="C921" s="192"/>
      <c r="D921" s="193"/>
      <c r="E921" s="194"/>
    </row>
    <row r="922" spans="1:5" ht="13">
      <c r="A922" s="190"/>
      <c r="B922" s="191"/>
      <c r="C922" s="192"/>
      <c r="D922" s="193"/>
      <c r="E922" s="194"/>
    </row>
    <row r="923" spans="1:5" ht="13">
      <c r="A923" s="190"/>
      <c r="B923" s="191"/>
      <c r="C923" s="192"/>
      <c r="D923" s="193"/>
      <c r="E923" s="194"/>
    </row>
    <row r="924" spans="1:5" ht="13">
      <c r="A924" s="190"/>
      <c r="B924" s="191"/>
      <c r="C924" s="192"/>
      <c r="D924" s="193"/>
      <c r="E924" s="194"/>
    </row>
    <row r="925" spans="1:5" ht="13">
      <c r="A925" s="190"/>
      <c r="B925" s="191"/>
      <c r="C925" s="192"/>
      <c r="D925" s="193"/>
      <c r="E925" s="194"/>
    </row>
    <row r="926" spans="1:5" ht="13">
      <c r="A926" s="190"/>
      <c r="B926" s="191"/>
      <c r="C926" s="192"/>
      <c r="D926" s="193"/>
      <c r="E926" s="194"/>
    </row>
    <row r="927" spans="1:5" ht="13">
      <c r="A927" s="190"/>
      <c r="B927" s="191"/>
      <c r="C927" s="192"/>
      <c r="D927" s="193"/>
      <c r="E927" s="194"/>
    </row>
    <row r="928" spans="1:5" ht="13">
      <c r="A928" s="190"/>
      <c r="B928" s="191"/>
      <c r="C928" s="192"/>
      <c r="D928" s="193"/>
      <c r="E928" s="194"/>
    </row>
    <row r="929" spans="1:5" ht="13">
      <c r="A929" s="190"/>
      <c r="B929" s="191"/>
      <c r="C929" s="192"/>
      <c r="D929" s="193"/>
      <c r="E929" s="194"/>
    </row>
    <row r="930" spans="1:5" ht="13">
      <c r="A930" s="190"/>
      <c r="B930" s="191"/>
      <c r="C930" s="192"/>
      <c r="D930" s="193"/>
      <c r="E930" s="194"/>
    </row>
    <row r="931" spans="1:5" ht="13">
      <c r="A931" s="190"/>
      <c r="B931" s="191"/>
      <c r="C931" s="192"/>
      <c r="D931" s="193"/>
      <c r="E931" s="194"/>
    </row>
    <row r="932" spans="1:5" ht="13">
      <c r="A932" s="190"/>
      <c r="B932" s="191"/>
      <c r="C932" s="192"/>
      <c r="D932" s="193"/>
      <c r="E932" s="194"/>
    </row>
    <row r="933" spans="1:5" ht="13">
      <c r="A933" s="190"/>
      <c r="B933" s="191"/>
      <c r="C933" s="192"/>
      <c r="D933" s="193"/>
      <c r="E933" s="194"/>
    </row>
    <row r="934" spans="1:5" ht="13">
      <c r="A934" s="190"/>
      <c r="B934" s="191"/>
      <c r="C934" s="192"/>
      <c r="D934" s="193"/>
      <c r="E934" s="194"/>
    </row>
    <row r="935" spans="1:5" ht="13">
      <c r="A935" s="190"/>
      <c r="B935" s="191"/>
      <c r="C935" s="192"/>
      <c r="D935" s="193"/>
      <c r="E935" s="194"/>
    </row>
    <row r="936" spans="1:5" ht="13">
      <c r="A936" s="190"/>
      <c r="B936" s="191"/>
      <c r="C936" s="192"/>
      <c r="D936" s="193"/>
      <c r="E936" s="194"/>
    </row>
    <row r="937" spans="1:5" ht="13">
      <c r="A937" s="190"/>
      <c r="B937" s="191"/>
      <c r="C937" s="192"/>
      <c r="D937" s="193"/>
      <c r="E937" s="194"/>
    </row>
    <row r="938" spans="1:5" ht="13">
      <c r="A938" s="190"/>
      <c r="B938" s="191"/>
      <c r="C938" s="192"/>
      <c r="D938" s="193"/>
      <c r="E938" s="194"/>
    </row>
    <row r="939" spans="1:5" ht="13">
      <c r="A939" s="190"/>
      <c r="B939" s="191"/>
      <c r="C939" s="192"/>
      <c r="D939" s="193"/>
      <c r="E939" s="194"/>
    </row>
    <row r="940" spans="1:5" ht="13">
      <c r="A940" s="190"/>
      <c r="B940" s="191"/>
      <c r="C940" s="192"/>
      <c r="D940" s="193"/>
      <c r="E940" s="194"/>
    </row>
    <row r="941" spans="1:5" ht="13">
      <c r="A941" s="190"/>
      <c r="B941" s="191"/>
      <c r="C941" s="192"/>
      <c r="D941" s="193"/>
      <c r="E941" s="194"/>
    </row>
    <row r="942" spans="1:5" ht="13">
      <c r="A942" s="190"/>
      <c r="B942" s="191"/>
      <c r="C942" s="192"/>
      <c r="D942" s="193"/>
      <c r="E942" s="194"/>
    </row>
    <row r="943" spans="1:5" ht="13">
      <c r="A943" s="190"/>
      <c r="B943" s="191"/>
      <c r="C943" s="192"/>
      <c r="D943" s="193"/>
      <c r="E943" s="194"/>
    </row>
    <row r="944" spans="1:5" ht="13">
      <c r="A944" s="190"/>
      <c r="B944" s="191"/>
      <c r="C944" s="192"/>
      <c r="D944" s="193"/>
      <c r="E944" s="194"/>
    </row>
    <row r="945" spans="1:5" ht="13">
      <c r="A945" s="190"/>
      <c r="B945" s="191"/>
      <c r="C945" s="192"/>
      <c r="D945" s="193"/>
      <c r="E945" s="194"/>
    </row>
    <row r="946" spans="1:5" ht="13">
      <c r="A946" s="190"/>
      <c r="B946" s="191"/>
      <c r="C946" s="192"/>
      <c r="D946" s="193"/>
      <c r="E946" s="194"/>
    </row>
    <row r="947" spans="1:5" ht="13">
      <c r="A947" s="190"/>
      <c r="B947" s="191"/>
      <c r="C947" s="192"/>
      <c r="D947" s="193"/>
      <c r="E947" s="194"/>
    </row>
    <row r="948" spans="1:5" ht="13">
      <c r="A948" s="190"/>
      <c r="B948" s="191"/>
      <c r="C948" s="192"/>
      <c r="D948" s="193"/>
      <c r="E948" s="194"/>
    </row>
    <row r="949" spans="1:5" ht="13">
      <c r="A949" s="190"/>
      <c r="B949" s="191"/>
      <c r="C949" s="192"/>
      <c r="D949" s="193"/>
      <c r="E949" s="194"/>
    </row>
    <row r="950" spans="1:5" ht="13">
      <c r="A950" s="190"/>
      <c r="B950" s="191"/>
      <c r="C950" s="192"/>
      <c r="D950" s="193"/>
      <c r="E950" s="194"/>
    </row>
    <row r="951" spans="1:5" ht="13">
      <c r="A951" s="190"/>
      <c r="B951" s="191"/>
      <c r="C951" s="192"/>
      <c r="D951" s="193"/>
      <c r="E951" s="194"/>
    </row>
    <row r="952" spans="1:5" ht="13">
      <c r="A952" s="190"/>
      <c r="B952" s="191"/>
      <c r="C952" s="192"/>
      <c r="D952" s="193"/>
      <c r="E952" s="194"/>
    </row>
    <row r="953" spans="1:5" ht="13">
      <c r="A953" s="190"/>
      <c r="B953" s="191"/>
      <c r="C953" s="192"/>
      <c r="D953" s="193"/>
      <c r="E953" s="194"/>
    </row>
    <row r="954" spans="1:5" ht="13">
      <c r="A954" s="190"/>
      <c r="B954" s="191"/>
      <c r="C954" s="192"/>
      <c r="D954" s="193"/>
      <c r="E954" s="194"/>
    </row>
    <row r="955" spans="1:5" ht="13">
      <c r="A955" s="190"/>
      <c r="B955" s="191"/>
      <c r="C955" s="192"/>
      <c r="D955" s="193"/>
      <c r="E955" s="194"/>
    </row>
    <row r="956" spans="1:5" ht="13">
      <c r="A956" s="190"/>
      <c r="B956" s="191"/>
      <c r="C956" s="192"/>
      <c r="D956" s="193"/>
      <c r="E956" s="194"/>
    </row>
    <row r="957" spans="1:5" ht="13">
      <c r="A957" s="190"/>
      <c r="B957" s="191"/>
      <c r="C957" s="192"/>
      <c r="D957" s="193"/>
      <c r="E957" s="194"/>
    </row>
    <row r="958" spans="1:5" ht="13">
      <c r="A958" s="190"/>
      <c r="B958" s="191"/>
      <c r="C958" s="192"/>
      <c r="D958" s="193"/>
      <c r="E958" s="194"/>
    </row>
    <row r="959" spans="1:5" ht="13">
      <c r="A959" s="190"/>
      <c r="B959" s="191"/>
      <c r="C959" s="192"/>
      <c r="D959" s="193"/>
      <c r="E959" s="194"/>
    </row>
    <row r="960" spans="1:5" ht="13">
      <c r="A960" s="190"/>
      <c r="B960" s="191"/>
      <c r="C960" s="192"/>
      <c r="D960" s="193"/>
      <c r="E960" s="194"/>
    </row>
    <row r="961" spans="1:5" ht="13">
      <c r="A961" s="190"/>
      <c r="B961" s="191"/>
      <c r="C961" s="192"/>
      <c r="D961" s="193"/>
      <c r="E961" s="194"/>
    </row>
    <row r="962" spans="1:5" ht="13">
      <c r="A962" s="190"/>
      <c r="B962" s="191"/>
      <c r="C962" s="192"/>
      <c r="D962" s="193"/>
      <c r="E962" s="194"/>
    </row>
    <row r="963" spans="1:5" ht="13">
      <c r="A963" s="190"/>
      <c r="B963" s="191"/>
      <c r="C963" s="192"/>
      <c r="D963" s="193"/>
      <c r="E963" s="194"/>
    </row>
    <row r="964" spans="1:5" ht="13">
      <c r="A964" s="190"/>
      <c r="B964" s="191"/>
      <c r="C964" s="192"/>
      <c r="D964" s="193"/>
      <c r="E964" s="194"/>
    </row>
    <row r="965" spans="1:5" ht="13">
      <c r="A965" s="190"/>
      <c r="B965" s="191"/>
      <c r="C965" s="192"/>
      <c r="D965" s="193"/>
      <c r="E965" s="194"/>
    </row>
    <row r="966" spans="1:5" ht="13">
      <c r="A966" s="190"/>
      <c r="B966" s="191"/>
      <c r="C966" s="192"/>
      <c r="D966" s="193"/>
      <c r="E966" s="194"/>
    </row>
    <row r="967" spans="1:5" ht="13">
      <c r="A967" s="190"/>
      <c r="B967" s="191"/>
      <c r="C967" s="192"/>
      <c r="D967" s="193"/>
      <c r="E967" s="194"/>
    </row>
    <row r="968" spans="1:5" ht="13">
      <c r="A968" s="190"/>
      <c r="B968" s="191"/>
      <c r="C968" s="192"/>
      <c r="D968" s="193"/>
      <c r="E968" s="194"/>
    </row>
    <row r="969" spans="1:5" ht="13">
      <c r="A969" s="190"/>
      <c r="B969" s="191"/>
      <c r="C969" s="192"/>
      <c r="D969" s="193"/>
      <c r="E969" s="194"/>
    </row>
    <row r="970" spans="1:5" ht="13">
      <c r="A970" s="190"/>
      <c r="B970" s="191"/>
      <c r="C970" s="192"/>
      <c r="D970" s="193"/>
      <c r="E970" s="194"/>
    </row>
    <row r="971" spans="1:5" ht="13">
      <c r="A971" s="190"/>
      <c r="B971" s="191"/>
      <c r="C971" s="192"/>
      <c r="D971" s="193"/>
      <c r="E971" s="194"/>
    </row>
    <row r="972" spans="1:5" ht="13">
      <c r="A972" s="190"/>
      <c r="B972" s="191"/>
      <c r="C972" s="192"/>
      <c r="D972" s="193"/>
      <c r="E972" s="194"/>
    </row>
    <row r="973" spans="1:5" ht="13">
      <c r="A973" s="190"/>
      <c r="B973" s="191"/>
      <c r="C973" s="192"/>
      <c r="D973" s="193"/>
      <c r="E973" s="194"/>
    </row>
    <row r="974" spans="1:5" ht="13">
      <c r="A974" s="190"/>
      <c r="B974" s="191"/>
      <c r="C974" s="192"/>
      <c r="D974" s="193"/>
      <c r="E974" s="194"/>
    </row>
    <row r="975" spans="1:5" ht="13">
      <c r="A975" s="190"/>
      <c r="B975" s="191"/>
      <c r="C975" s="192"/>
      <c r="D975" s="193"/>
      <c r="E975" s="194"/>
    </row>
    <row r="976" spans="1:5" ht="13">
      <c r="A976" s="190"/>
      <c r="B976" s="191"/>
      <c r="C976" s="192"/>
      <c r="D976" s="193"/>
      <c r="E976" s="194"/>
    </row>
    <row r="977" spans="1:5" ht="13">
      <c r="A977" s="190"/>
      <c r="B977" s="191"/>
      <c r="C977" s="192"/>
      <c r="D977" s="193"/>
      <c r="E977" s="194"/>
    </row>
    <row r="978" spans="1:5" ht="13">
      <c r="A978" s="190"/>
      <c r="B978" s="191"/>
      <c r="C978" s="192"/>
      <c r="D978" s="193"/>
      <c r="E978" s="194"/>
    </row>
    <row r="979" spans="1:5" ht="13">
      <c r="A979" s="190"/>
      <c r="B979" s="191"/>
      <c r="C979" s="192"/>
      <c r="D979" s="193"/>
      <c r="E979" s="194"/>
    </row>
    <row r="980" spans="1:5" ht="13">
      <c r="A980" s="190"/>
      <c r="B980" s="191"/>
      <c r="C980" s="192"/>
      <c r="D980" s="193"/>
      <c r="E980" s="194"/>
    </row>
    <row r="981" spans="1:5" ht="13">
      <c r="A981" s="190"/>
      <c r="B981" s="191"/>
      <c r="C981" s="192"/>
      <c r="D981" s="193"/>
      <c r="E981" s="194"/>
    </row>
    <row r="982" spans="1:5" ht="13">
      <c r="A982" s="190"/>
      <c r="B982" s="191"/>
      <c r="C982" s="192"/>
      <c r="D982" s="193"/>
      <c r="E982" s="194"/>
    </row>
    <row r="983" spans="1:5" ht="13">
      <c r="A983" s="190"/>
      <c r="B983" s="191"/>
      <c r="C983" s="192"/>
      <c r="D983" s="193"/>
      <c r="E983" s="194"/>
    </row>
    <row r="984" spans="1:5" ht="13">
      <c r="A984" s="190"/>
      <c r="B984" s="191"/>
      <c r="C984" s="192"/>
      <c r="D984" s="193"/>
      <c r="E984" s="194"/>
    </row>
    <row r="985" spans="1:5" ht="13">
      <c r="A985" s="190"/>
      <c r="B985" s="191"/>
      <c r="C985" s="192"/>
      <c r="D985" s="193"/>
      <c r="E985" s="194"/>
    </row>
    <row r="986" spans="1:5" ht="13">
      <c r="A986" s="190"/>
      <c r="B986" s="191"/>
      <c r="C986" s="192"/>
      <c r="D986" s="193"/>
      <c r="E986" s="194"/>
    </row>
    <row r="987" spans="1:5" ht="13">
      <c r="A987" s="190"/>
      <c r="B987" s="191"/>
      <c r="C987" s="192"/>
      <c r="D987" s="193"/>
      <c r="E987" s="194"/>
    </row>
    <row r="988" spans="1:5" ht="13">
      <c r="A988" s="190"/>
      <c r="B988" s="191"/>
      <c r="C988" s="192"/>
      <c r="D988" s="193"/>
      <c r="E988" s="194"/>
    </row>
    <row r="989" spans="1:5" ht="13">
      <c r="A989" s="190"/>
      <c r="B989" s="191"/>
      <c r="C989" s="192"/>
      <c r="D989" s="193"/>
      <c r="E989" s="194"/>
    </row>
    <row r="990" spans="1:5" ht="13">
      <c r="A990" s="190"/>
      <c r="B990" s="191"/>
      <c r="C990" s="192"/>
      <c r="D990" s="193"/>
      <c r="E990" s="194"/>
    </row>
    <row r="991" spans="1:5" ht="13">
      <c r="A991" s="190"/>
      <c r="B991" s="191"/>
      <c r="C991" s="192"/>
      <c r="D991" s="193"/>
      <c r="E991" s="194"/>
    </row>
    <row r="992" spans="1:5" ht="13">
      <c r="A992" s="190"/>
      <c r="B992" s="191"/>
      <c r="C992" s="192"/>
      <c r="D992" s="193"/>
      <c r="E992" s="194"/>
    </row>
    <row r="993" spans="1:5" ht="13">
      <c r="A993" s="190"/>
      <c r="B993" s="191"/>
      <c r="C993" s="192"/>
      <c r="D993" s="193"/>
      <c r="E993" s="194"/>
    </row>
    <row r="994" spans="1:5" ht="13">
      <c r="A994" s="190"/>
      <c r="B994" s="191"/>
      <c r="C994" s="192"/>
      <c r="D994" s="193"/>
      <c r="E994" s="194"/>
    </row>
    <row r="995" spans="1:5" ht="13">
      <c r="A995" s="190"/>
      <c r="B995" s="191"/>
      <c r="C995" s="192"/>
      <c r="D995" s="193"/>
      <c r="E995" s="194"/>
    </row>
    <row r="996" spans="1:5" ht="13">
      <c r="A996" s="190"/>
      <c r="B996" s="191"/>
      <c r="C996" s="192"/>
      <c r="D996" s="193"/>
      <c r="E996" s="194"/>
    </row>
    <row r="997" spans="1:5" ht="13">
      <c r="A997" s="190"/>
      <c r="B997" s="191"/>
      <c r="C997" s="192"/>
      <c r="D997" s="193"/>
      <c r="E997" s="194"/>
    </row>
    <row r="998" spans="1:5" ht="13">
      <c r="A998" s="190"/>
      <c r="B998" s="191"/>
      <c r="C998" s="192"/>
      <c r="D998" s="193"/>
      <c r="E998" s="194"/>
    </row>
    <row r="999" spans="1:5" ht="13">
      <c r="A999" s="190"/>
      <c r="B999" s="191"/>
      <c r="C999" s="192"/>
      <c r="D999" s="193"/>
      <c r="E999" s="194"/>
    </row>
    <row r="1000" spans="1:5" ht="13">
      <c r="A1000" s="190"/>
      <c r="B1000" s="191"/>
      <c r="C1000" s="192"/>
      <c r="D1000" s="193"/>
      <c r="E1000" s="194"/>
    </row>
    <row r="1001" spans="1:5" ht="13">
      <c r="A1001" s="190"/>
      <c r="B1001" s="191"/>
      <c r="C1001" s="192"/>
      <c r="D1001" s="193"/>
      <c r="E1001" s="194"/>
    </row>
    <row r="1002" spans="1:5" ht="13">
      <c r="A1002" s="190"/>
      <c r="B1002" s="191"/>
      <c r="C1002" s="192"/>
      <c r="D1002" s="193"/>
      <c r="E1002" s="194"/>
    </row>
    <row r="1003" spans="1:5" ht="13">
      <c r="A1003" s="190"/>
      <c r="B1003" s="191"/>
      <c r="C1003" s="192"/>
      <c r="D1003" s="193"/>
      <c r="E1003" s="194"/>
    </row>
    <row r="1004" spans="1:5" ht="13">
      <c r="A1004" s="190"/>
      <c r="B1004" s="191"/>
      <c r="C1004" s="192"/>
      <c r="D1004" s="193"/>
      <c r="E1004" s="194"/>
    </row>
    <row r="1005" spans="1:5" ht="13">
      <c r="A1005" s="190"/>
      <c r="B1005" s="191"/>
      <c r="C1005" s="192"/>
      <c r="D1005" s="193"/>
      <c r="E1005" s="194"/>
    </row>
    <row r="1006" spans="1:5" ht="13">
      <c r="A1006" s="190"/>
      <c r="B1006" s="191"/>
      <c r="C1006" s="192"/>
      <c r="D1006" s="193"/>
      <c r="E1006" s="194"/>
    </row>
    <row r="1007" spans="1:5" ht="13">
      <c r="A1007" s="190"/>
      <c r="B1007" s="191"/>
      <c r="C1007" s="192"/>
      <c r="D1007" s="193"/>
      <c r="E1007" s="194"/>
    </row>
    <row r="1008" spans="1:5" ht="13">
      <c r="A1008" s="190"/>
      <c r="B1008" s="191"/>
      <c r="C1008" s="192"/>
      <c r="D1008" s="193"/>
      <c r="E1008" s="194"/>
    </row>
    <row r="1009" spans="1:5" ht="13">
      <c r="A1009" s="190"/>
      <c r="B1009" s="191"/>
      <c r="C1009" s="192"/>
      <c r="D1009" s="193"/>
      <c r="E1009" s="194"/>
    </row>
    <row r="1010" spans="1:5" ht="13">
      <c r="A1010" s="190"/>
      <c r="B1010" s="191"/>
      <c r="C1010" s="192"/>
      <c r="D1010" s="195"/>
      <c r="E1010" s="194"/>
    </row>
    <row r="1011" spans="1:5" ht="13">
      <c r="B1011" s="191"/>
      <c r="C1011" s="192"/>
      <c r="E1011" s="194"/>
    </row>
  </sheetData>
  <mergeCells count="21">
    <mergeCell ref="A2:A8"/>
    <mergeCell ref="A21:A24"/>
    <mergeCell ref="A25:A27"/>
    <mergeCell ref="A35:A39"/>
    <mergeCell ref="A40:A44"/>
    <mergeCell ref="A9:A20"/>
    <mergeCell ref="A28:A34"/>
    <mergeCell ref="A52:A65"/>
    <mergeCell ref="B23:B24"/>
    <mergeCell ref="C23:C24"/>
    <mergeCell ref="D23:D24"/>
    <mergeCell ref="E23:E24"/>
    <mergeCell ref="B25:B27"/>
    <mergeCell ref="C25:C27"/>
    <mergeCell ref="D25:D27"/>
    <mergeCell ref="E25:E27"/>
    <mergeCell ref="A45:A51"/>
    <mergeCell ref="B43:B44"/>
    <mergeCell ref="C43:C44"/>
    <mergeCell ref="D43:D44"/>
    <mergeCell ref="E43:E44"/>
  </mergeCell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5" r:id="rId23"/>
    <hyperlink ref="E28" r:id="rId24"/>
    <hyperlink ref="E29" r:id="rId25"/>
    <hyperlink ref="E30" r:id="rId26"/>
    <hyperlink ref="E31" r:id="rId27"/>
    <hyperlink ref="E32" r:id="rId28" location="slide=id.p"/>
    <hyperlink ref="E33" r:id="rId29" location="slide=id.g81a18d017e_0_0"/>
    <hyperlink ref="E34" r:id="rId30"/>
    <hyperlink ref="E35" r:id="rId31"/>
    <hyperlink ref="E36" r:id="rId32"/>
    <hyperlink ref="E37" r:id="rId33"/>
    <hyperlink ref="E38" r:id="rId34"/>
    <hyperlink ref="E39" r:id="rId35"/>
    <hyperlink ref="E40" r:id="rId36"/>
    <hyperlink ref="E41" r:id="rId37"/>
    <hyperlink ref="E42" r:id="rId38"/>
    <hyperlink ref="E43" r:id="rId39"/>
    <hyperlink ref="E45" r:id="rId40"/>
    <hyperlink ref="E46" r:id="rId41"/>
    <hyperlink ref="E47" r:id="rId42"/>
    <hyperlink ref="E48" r:id="rId43"/>
    <hyperlink ref="E49" r:id="rId44"/>
    <hyperlink ref="E50" r:id="rId45"/>
    <hyperlink ref="E51" r:id="rId46"/>
    <hyperlink ref="E52" r:id="rId47"/>
    <hyperlink ref="E53" r:id="rId48"/>
    <hyperlink ref="E54" r:id="rId49"/>
    <hyperlink ref="E55" r:id="rId50"/>
    <hyperlink ref="E56" r:id="rId51"/>
    <hyperlink ref="E57" r:id="rId52"/>
    <hyperlink ref="E58" r:id="rId53"/>
    <hyperlink ref="E59" r:id="rId54"/>
    <hyperlink ref="E60" r:id="rId55"/>
    <hyperlink ref="E61" r:id="rId56"/>
    <hyperlink ref="E62" r:id="rId57"/>
    <hyperlink ref="E63" r:id="rId58"/>
    <hyperlink ref="E64" r:id="rId59"/>
    <hyperlink ref="E65" r:id="rId60"/>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98"/>
  <sheetViews>
    <sheetView workbookViewId="0">
      <pane xSplit="1" ySplit="1" topLeftCell="B3" activePane="bottomRight" state="frozen"/>
      <selection pane="topRight" activeCell="B1" sqref="B1"/>
      <selection pane="bottomLeft" activeCell="A2" sqref="A2"/>
      <selection pane="bottomRight" activeCell="D7" sqref="D7"/>
    </sheetView>
  </sheetViews>
  <sheetFormatPr baseColWidth="10" defaultColWidth="14.5" defaultRowHeight="15.75" customHeight="1" x14ac:dyDescent="0"/>
  <cols>
    <col min="1" max="1" width="8.83203125" customWidth="1"/>
    <col min="2" max="2" width="9.5" customWidth="1"/>
    <col min="3" max="3" width="27.5" customWidth="1"/>
    <col min="4" max="4" width="53.5" customWidth="1"/>
    <col min="5" max="5" width="91.1640625" style="12" customWidth="1"/>
  </cols>
  <sheetData>
    <row r="1" spans="1:26" ht="13">
      <c r="A1" s="13" t="s">
        <v>168</v>
      </c>
      <c r="B1" s="14" t="s">
        <v>167</v>
      </c>
      <c r="C1" s="15" t="s">
        <v>166</v>
      </c>
      <c r="D1" s="16" t="s">
        <v>164</v>
      </c>
      <c r="E1" s="17" t="s">
        <v>165</v>
      </c>
      <c r="F1" s="1"/>
      <c r="G1" s="1"/>
      <c r="H1" s="1"/>
      <c r="I1" s="1"/>
      <c r="J1" s="1"/>
      <c r="K1" s="1"/>
      <c r="L1" s="1"/>
      <c r="M1" s="1"/>
      <c r="N1" s="1"/>
      <c r="O1" s="1"/>
      <c r="P1" s="1"/>
      <c r="Q1" s="1"/>
      <c r="R1" s="1"/>
      <c r="S1" s="1"/>
      <c r="T1" s="1"/>
      <c r="U1" s="1"/>
      <c r="V1" s="1"/>
      <c r="W1" s="1"/>
      <c r="X1" s="1"/>
      <c r="Y1" s="1"/>
      <c r="Z1" s="1"/>
    </row>
    <row r="2" spans="1:26" ht="52">
      <c r="A2" s="18"/>
      <c r="B2" s="19" t="s">
        <v>6</v>
      </c>
      <c r="C2" s="20" t="str">
        <f>HYPERLINK("https://www.ck12.org/student/","CK-12 Foundation")</f>
        <v>CK-12 Foundation</v>
      </c>
      <c r="D2" s="21" t="s">
        <v>125</v>
      </c>
      <c r="E2" s="22" t="s">
        <v>8</v>
      </c>
      <c r="F2" s="1"/>
      <c r="G2" s="1"/>
      <c r="H2" s="1"/>
      <c r="I2" s="1"/>
      <c r="J2" s="1"/>
      <c r="K2" s="1"/>
      <c r="L2" s="1"/>
      <c r="M2" s="1"/>
      <c r="N2" s="1"/>
      <c r="O2" s="1"/>
      <c r="P2" s="1"/>
      <c r="Q2" s="1"/>
      <c r="R2" s="1"/>
      <c r="S2" s="1"/>
      <c r="T2" s="1"/>
      <c r="U2" s="1"/>
      <c r="V2" s="1"/>
      <c r="W2" s="1"/>
      <c r="X2" s="1"/>
      <c r="Y2" s="1"/>
      <c r="Z2" s="1"/>
    </row>
    <row r="3" spans="1:26" ht="26">
      <c r="A3" s="23" t="s">
        <v>4</v>
      </c>
      <c r="B3" s="24" t="s">
        <v>11</v>
      </c>
      <c r="C3" s="25" t="str">
        <f>HYPERLINK("https://www.khanacademy.org/math","Khan Academy")</f>
        <v>Khan Academy</v>
      </c>
      <c r="D3" s="26" t="s">
        <v>126</v>
      </c>
      <c r="E3" s="27" t="s">
        <v>14</v>
      </c>
      <c r="F3" s="1"/>
      <c r="G3" s="1"/>
      <c r="H3" s="1"/>
      <c r="I3" s="1"/>
      <c r="J3" s="1"/>
      <c r="K3" s="1"/>
      <c r="L3" s="1"/>
      <c r="M3" s="1"/>
      <c r="N3" s="1"/>
      <c r="O3" s="1"/>
      <c r="P3" s="1"/>
      <c r="Q3" s="1"/>
      <c r="R3" s="1"/>
      <c r="S3" s="1"/>
      <c r="T3" s="1"/>
      <c r="U3" s="1"/>
      <c r="V3" s="1"/>
      <c r="W3" s="1"/>
      <c r="X3" s="1"/>
      <c r="Y3" s="1"/>
      <c r="Z3" s="1"/>
    </row>
    <row r="4" spans="1:26" ht="65">
      <c r="A4" s="28"/>
      <c r="B4" s="24" t="s">
        <v>6</v>
      </c>
      <c r="C4" s="25" t="str">
        <f>HYPERLINK("https://www.ixl.com/","iXL - Math")</f>
        <v>iXL - Math</v>
      </c>
      <c r="D4" s="29" t="s">
        <v>127</v>
      </c>
      <c r="E4" s="27" t="s">
        <v>12</v>
      </c>
      <c r="F4" s="1"/>
      <c r="G4" s="1"/>
      <c r="H4" s="1"/>
      <c r="I4" s="1"/>
      <c r="J4" s="1"/>
      <c r="K4" s="1"/>
      <c r="L4" s="1"/>
      <c r="M4" s="1"/>
      <c r="N4" s="1"/>
      <c r="O4" s="1"/>
      <c r="P4" s="1"/>
      <c r="Q4" s="1"/>
      <c r="R4" s="1"/>
      <c r="S4" s="1"/>
      <c r="T4" s="1"/>
      <c r="U4" s="1"/>
      <c r="V4" s="1"/>
      <c r="W4" s="1"/>
      <c r="X4" s="1"/>
      <c r="Y4" s="1"/>
      <c r="Z4" s="1"/>
    </row>
    <row r="5" spans="1:26" ht="39">
      <c r="A5" s="28"/>
      <c r="B5" s="30">
        <v>44086</v>
      </c>
      <c r="C5" s="31" t="str">
        <f>HYPERLINK(" https://www.canfigureit.com/","CanFigureIt Geometry")</f>
        <v>CanFigureIt Geometry</v>
      </c>
      <c r="D5" s="32" t="s">
        <v>128</v>
      </c>
      <c r="E5" s="33" t="s">
        <v>19</v>
      </c>
      <c r="F5" s="1"/>
      <c r="G5" s="1"/>
      <c r="H5" s="1"/>
      <c r="I5" s="1"/>
      <c r="J5" s="1"/>
      <c r="K5" s="1"/>
      <c r="L5" s="1"/>
      <c r="M5" s="1"/>
      <c r="N5" s="1"/>
      <c r="O5" s="1"/>
      <c r="P5" s="1"/>
      <c r="Q5" s="1"/>
      <c r="R5" s="1"/>
      <c r="S5" s="1"/>
      <c r="T5" s="1"/>
      <c r="U5" s="1"/>
      <c r="V5" s="1"/>
      <c r="W5" s="1"/>
      <c r="X5" s="1"/>
      <c r="Y5" s="1"/>
      <c r="Z5" s="1"/>
    </row>
    <row r="6" spans="1:26" ht="39">
      <c r="A6" s="28"/>
      <c r="B6" s="34" t="s">
        <v>6</v>
      </c>
      <c r="C6" s="35" t="s">
        <v>22</v>
      </c>
      <c r="D6" s="36" t="s">
        <v>129</v>
      </c>
      <c r="E6" s="37" t="s">
        <v>23</v>
      </c>
      <c r="F6" s="1"/>
      <c r="G6" s="1"/>
      <c r="H6" s="1"/>
      <c r="I6" s="1"/>
      <c r="J6" s="1"/>
      <c r="K6" s="1"/>
      <c r="L6" s="1"/>
      <c r="M6" s="1"/>
      <c r="N6" s="1"/>
      <c r="O6" s="1"/>
      <c r="P6" s="1"/>
      <c r="Q6" s="1"/>
      <c r="R6" s="1"/>
      <c r="S6" s="1"/>
      <c r="T6" s="1"/>
      <c r="U6" s="1"/>
      <c r="V6" s="1"/>
      <c r="W6" s="1"/>
      <c r="X6" s="1"/>
      <c r="Y6" s="1"/>
      <c r="Z6" s="1"/>
    </row>
    <row r="7" spans="1:26" ht="65">
      <c r="A7" s="38"/>
      <c r="B7" s="34" t="s">
        <v>6</v>
      </c>
      <c r="C7" s="35" t="s">
        <v>25</v>
      </c>
      <c r="D7" s="39" t="s">
        <v>130</v>
      </c>
      <c r="E7" s="40" t="s">
        <v>26</v>
      </c>
      <c r="F7" s="2"/>
      <c r="G7" s="3"/>
      <c r="H7" s="1"/>
      <c r="I7" s="1"/>
      <c r="J7" s="1"/>
      <c r="K7" s="1"/>
      <c r="L7" s="1"/>
      <c r="M7" s="1"/>
      <c r="N7" s="1"/>
      <c r="O7" s="1"/>
      <c r="P7" s="1"/>
      <c r="Q7" s="1"/>
      <c r="R7" s="1"/>
      <c r="S7" s="1"/>
      <c r="T7" s="1"/>
      <c r="U7" s="1"/>
      <c r="V7" s="1"/>
      <c r="W7" s="1"/>
      <c r="X7" s="1"/>
      <c r="Y7" s="1"/>
      <c r="Z7" s="1"/>
    </row>
    <row r="8" spans="1:26" ht="52">
      <c r="A8" s="41" t="s">
        <v>29</v>
      </c>
      <c r="B8" s="42">
        <v>43994</v>
      </c>
      <c r="C8" s="43" t="str">
        <f>HYPERLINK("noredink.com","No Red Ink")</f>
        <v>No Red Ink</v>
      </c>
      <c r="D8" s="44" t="s">
        <v>131</v>
      </c>
      <c r="E8" s="45" t="s">
        <v>31</v>
      </c>
      <c r="F8" s="1"/>
      <c r="G8" s="1"/>
      <c r="H8" s="1"/>
      <c r="I8" s="1"/>
      <c r="J8" s="1"/>
      <c r="K8" s="1"/>
      <c r="L8" s="1"/>
      <c r="M8" s="1"/>
      <c r="N8" s="1"/>
      <c r="O8" s="1"/>
      <c r="P8" s="1"/>
      <c r="Q8" s="1"/>
      <c r="R8" s="1"/>
      <c r="S8" s="1"/>
      <c r="T8" s="1"/>
      <c r="U8" s="1"/>
      <c r="V8" s="1"/>
      <c r="W8" s="1"/>
      <c r="X8" s="1"/>
      <c r="Y8" s="1"/>
      <c r="Z8" s="1"/>
    </row>
    <row r="9" spans="1:26" ht="26">
      <c r="A9" s="28"/>
      <c r="B9" s="42">
        <v>44086</v>
      </c>
      <c r="C9" s="43" t="str">
        <f>HYPERLINK("https://scope.scholastic.com/","Scholastic Scope")</f>
        <v>Scholastic Scope</v>
      </c>
      <c r="D9" s="44" t="s">
        <v>132</v>
      </c>
      <c r="E9" s="45" t="s">
        <v>35</v>
      </c>
      <c r="F9" s="1"/>
      <c r="G9" s="1"/>
      <c r="H9" s="1"/>
      <c r="I9" s="1"/>
      <c r="J9" s="1"/>
      <c r="K9" s="1"/>
      <c r="L9" s="1"/>
      <c r="M9" s="1"/>
      <c r="N9" s="1"/>
      <c r="O9" s="1"/>
      <c r="P9" s="1"/>
      <c r="Q9" s="1"/>
      <c r="R9" s="1"/>
      <c r="S9" s="1"/>
      <c r="T9" s="1"/>
      <c r="U9" s="1"/>
      <c r="V9" s="1"/>
      <c r="W9" s="1"/>
      <c r="X9" s="1"/>
      <c r="Y9" s="1"/>
      <c r="Z9" s="1"/>
    </row>
    <row r="10" spans="1:26" ht="13">
      <c r="A10" s="28"/>
      <c r="B10" s="46">
        <v>43902</v>
      </c>
      <c r="C10" s="47" t="str">
        <f>HYPERLINK("https://newsela.com/about/distance-learning/","Newsla")</f>
        <v>Newsla</v>
      </c>
      <c r="D10" s="48" t="s">
        <v>133</v>
      </c>
      <c r="E10" s="49" t="s">
        <v>36</v>
      </c>
      <c r="F10" s="1"/>
      <c r="G10" s="1"/>
      <c r="H10" s="1"/>
      <c r="I10" s="1"/>
      <c r="J10" s="1"/>
      <c r="K10" s="1"/>
      <c r="L10" s="1"/>
      <c r="M10" s="1"/>
      <c r="N10" s="1"/>
      <c r="O10" s="1"/>
      <c r="P10" s="1"/>
      <c r="Q10" s="1"/>
      <c r="R10" s="1"/>
      <c r="S10" s="1"/>
      <c r="T10" s="1"/>
      <c r="U10" s="1"/>
      <c r="V10" s="1"/>
      <c r="W10" s="1"/>
      <c r="X10" s="1"/>
      <c r="Y10" s="1"/>
      <c r="Z10" s="1"/>
    </row>
    <row r="11" spans="1:26" ht="26">
      <c r="A11" s="28"/>
      <c r="B11" s="50" t="s">
        <v>6</v>
      </c>
      <c r="C11" s="47" t="str">
        <f>HYPERLINK("https://www.readworks.org/","Read Works")</f>
        <v>Read Works</v>
      </c>
      <c r="D11" s="51" t="s">
        <v>134</v>
      </c>
      <c r="E11" s="49" t="s">
        <v>37</v>
      </c>
      <c r="F11" s="1"/>
      <c r="G11" s="1"/>
      <c r="H11" s="1"/>
      <c r="I11" s="1"/>
      <c r="J11" s="1"/>
      <c r="K11" s="1"/>
      <c r="L11" s="1"/>
      <c r="M11" s="1"/>
      <c r="N11" s="1"/>
      <c r="O11" s="1"/>
      <c r="P11" s="1"/>
      <c r="Q11" s="1"/>
      <c r="R11" s="1"/>
      <c r="S11" s="1"/>
      <c r="T11" s="1"/>
      <c r="U11" s="1"/>
      <c r="V11" s="1"/>
      <c r="W11" s="1"/>
      <c r="X11" s="1"/>
      <c r="Y11" s="1"/>
      <c r="Z11" s="1"/>
    </row>
    <row r="12" spans="1:26" ht="104">
      <c r="A12" s="38"/>
      <c r="B12" s="52" t="s">
        <v>6</v>
      </c>
      <c r="C12" s="53" t="s">
        <v>39</v>
      </c>
      <c r="D12" s="44" t="s">
        <v>135</v>
      </c>
      <c r="E12" s="54" t="s">
        <v>41</v>
      </c>
      <c r="F12" s="1"/>
      <c r="G12" s="1"/>
      <c r="H12" s="1"/>
      <c r="I12" s="1"/>
      <c r="J12" s="1"/>
      <c r="K12" s="1"/>
      <c r="L12" s="1"/>
      <c r="M12" s="1"/>
      <c r="N12" s="1"/>
      <c r="O12" s="1"/>
      <c r="P12" s="1"/>
      <c r="Q12" s="1"/>
      <c r="R12" s="1"/>
      <c r="S12" s="1"/>
      <c r="T12" s="1"/>
      <c r="U12" s="1"/>
      <c r="V12" s="1"/>
      <c r="W12" s="1"/>
      <c r="X12" s="1"/>
      <c r="Y12" s="1"/>
      <c r="Z12" s="1"/>
    </row>
    <row r="13" spans="1:26" ht="52">
      <c r="A13" s="55" t="s">
        <v>43</v>
      </c>
      <c r="B13" s="56">
        <v>44086</v>
      </c>
      <c r="C13" s="57" t="str">
        <f>HYPERLINK("www.biologysimulations.com","Biology Simulations")</f>
        <v>Biology Simulations</v>
      </c>
      <c r="D13" s="58" t="s">
        <v>136</v>
      </c>
      <c r="E13" s="59" t="s">
        <v>46</v>
      </c>
      <c r="F13" s="1"/>
      <c r="G13" s="1"/>
      <c r="H13" s="1"/>
      <c r="I13" s="1"/>
      <c r="J13" s="1"/>
      <c r="K13" s="1"/>
      <c r="L13" s="1"/>
      <c r="M13" s="1"/>
      <c r="N13" s="1"/>
      <c r="O13" s="1"/>
      <c r="P13" s="1"/>
      <c r="Q13" s="1"/>
      <c r="R13" s="1"/>
      <c r="S13" s="1"/>
      <c r="T13" s="1"/>
      <c r="U13" s="1"/>
      <c r="V13" s="1"/>
      <c r="W13" s="1"/>
      <c r="X13" s="1"/>
      <c r="Y13" s="1"/>
      <c r="Z13" s="1"/>
    </row>
    <row r="14" spans="1:26" ht="52">
      <c r="A14" s="28"/>
      <c r="B14" s="56">
        <v>44086</v>
      </c>
      <c r="C14" s="60" t="s">
        <v>48</v>
      </c>
      <c r="D14" s="61" t="s">
        <v>137</v>
      </c>
      <c r="E14" s="62" t="s">
        <v>49</v>
      </c>
      <c r="F14" s="1"/>
      <c r="G14" s="1"/>
      <c r="H14" s="1"/>
      <c r="I14" s="1"/>
      <c r="J14" s="1"/>
      <c r="K14" s="1"/>
      <c r="L14" s="1"/>
      <c r="M14" s="1"/>
      <c r="N14" s="1"/>
      <c r="O14" s="1"/>
      <c r="P14" s="1"/>
      <c r="Q14" s="1"/>
      <c r="R14" s="1"/>
      <c r="S14" s="1"/>
      <c r="T14" s="1"/>
      <c r="U14" s="1"/>
      <c r="V14" s="1"/>
      <c r="W14" s="1"/>
      <c r="X14" s="1"/>
      <c r="Y14" s="1"/>
      <c r="Z14" s="1"/>
    </row>
    <row r="15" spans="1:26" ht="52">
      <c r="A15" s="38"/>
      <c r="B15" s="63" t="s">
        <v>50</v>
      </c>
      <c r="C15" s="64" t="str">
        <f>HYPERLINK("https://www.exploratorium.edu/explore","The Exploratorium")</f>
        <v>The Exploratorium</v>
      </c>
      <c r="D15" s="65" t="s">
        <v>138</v>
      </c>
      <c r="E15" s="66" t="s">
        <v>52</v>
      </c>
      <c r="F15" s="1"/>
      <c r="G15" s="1"/>
      <c r="H15" s="1"/>
      <c r="I15" s="1"/>
      <c r="J15" s="1"/>
      <c r="K15" s="1"/>
      <c r="L15" s="1"/>
      <c r="M15" s="1"/>
      <c r="N15" s="1"/>
      <c r="O15" s="1"/>
      <c r="P15" s="1"/>
      <c r="Q15" s="1"/>
      <c r="R15" s="1"/>
      <c r="S15" s="1"/>
      <c r="T15" s="1"/>
      <c r="U15" s="1"/>
      <c r="V15" s="1"/>
      <c r="W15" s="1"/>
      <c r="X15" s="1"/>
      <c r="Y15" s="1"/>
      <c r="Z15" s="1"/>
    </row>
    <row r="16" spans="1:26" ht="52">
      <c r="A16" s="67" t="s">
        <v>53</v>
      </c>
      <c r="B16" s="68">
        <v>43994</v>
      </c>
      <c r="C16" s="69" t="str">
        <f>HYPERLINK("https://www.msn.com/en-us/travel/travel-trivia/stuck-at-home-these-12-famous-museums-offer-virtual-tours-you-can-take-on-your-couch-video/ar-BB119nm6?li=BBnbfcL&amp;fbclid=IwAR0_OBJH7lSyTN3ug_MsOeFnNgB1orTa9OBgilKJ7dhnwlVvHEsptuKkj1c","12 Museum Virtual Tours")</f>
        <v>12 Museum Virtual Tours</v>
      </c>
      <c r="D16" s="70" t="s">
        <v>139</v>
      </c>
      <c r="E16" s="71" t="s">
        <v>54</v>
      </c>
      <c r="F16" s="1"/>
      <c r="G16" s="1"/>
      <c r="H16" s="1"/>
      <c r="I16" s="1"/>
      <c r="J16" s="1"/>
      <c r="K16" s="1"/>
      <c r="L16" s="1"/>
      <c r="M16" s="1"/>
      <c r="N16" s="1"/>
      <c r="O16" s="1"/>
      <c r="P16" s="1"/>
      <c r="Q16" s="1"/>
      <c r="R16" s="1"/>
      <c r="S16" s="1"/>
      <c r="T16" s="1"/>
      <c r="U16" s="1"/>
      <c r="V16" s="1"/>
      <c r="W16" s="1"/>
      <c r="X16" s="1"/>
      <c r="Y16" s="1"/>
      <c r="Z16" s="1"/>
    </row>
    <row r="17" spans="1:26" ht="65">
      <c r="A17" s="28"/>
      <c r="B17" s="68">
        <v>43994</v>
      </c>
      <c r="C17" s="72" t="str">
        <f>HYPERLINK("https://academy4sc.org/","Academy4SC")</f>
        <v>Academy4SC</v>
      </c>
      <c r="D17" s="70" t="s">
        <v>140</v>
      </c>
      <c r="E17" s="71" t="s">
        <v>55</v>
      </c>
      <c r="F17" s="1"/>
      <c r="G17" s="1"/>
      <c r="H17" s="1"/>
      <c r="I17" s="1"/>
      <c r="J17" s="1"/>
      <c r="K17" s="1"/>
      <c r="L17" s="1"/>
      <c r="M17" s="1"/>
      <c r="N17" s="1"/>
      <c r="O17" s="1"/>
      <c r="P17" s="1"/>
      <c r="Q17" s="1"/>
      <c r="R17" s="1"/>
      <c r="S17" s="1"/>
      <c r="T17" s="1"/>
      <c r="U17" s="1"/>
      <c r="V17" s="1"/>
      <c r="W17" s="1"/>
      <c r="X17" s="1"/>
      <c r="Y17" s="1"/>
      <c r="Z17" s="1"/>
    </row>
    <row r="18" spans="1:26" ht="169">
      <c r="A18" s="38"/>
      <c r="B18" s="68">
        <v>43994</v>
      </c>
      <c r="C18" s="73" t="s">
        <v>56</v>
      </c>
      <c r="D18" s="70" t="s">
        <v>141</v>
      </c>
      <c r="E18" s="74"/>
      <c r="F18" s="1"/>
      <c r="G18" s="1"/>
      <c r="H18" s="1"/>
      <c r="I18" s="1"/>
      <c r="J18" s="1"/>
      <c r="K18" s="1"/>
      <c r="L18" s="1"/>
      <c r="M18" s="1"/>
      <c r="N18" s="1"/>
      <c r="O18" s="1"/>
      <c r="P18" s="1"/>
      <c r="Q18" s="1"/>
      <c r="R18" s="1"/>
      <c r="S18" s="1"/>
      <c r="T18" s="1"/>
      <c r="U18" s="1"/>
      <c r="V18" s="1"/>
      <c r="W18" s="1"/>
      <c r="X18" s="1"/>
      <c r="Y18" s="1"/>
      <c r="Z18" s="1"/>
    </row>
    <row r="19" spans="1:26" ht="26">
      <c r="A19" s="75" t="s">
        <v>58</v>
      </c>
      <c r="B19" s="76" t="s">
        <v>6</v>
      </c>
      <c r="C19" s="77" t="str">
        <f>HYPERLINK("https://abdodigital.com/?tk=7724458A4EE9A73EE8087AC8D237C57C","ABDO/abdodigital.com")</f>
        <v>ABDO/abdodigital.com</v>
      </c>
      <c r="D19" s="78" t="s">
        <v>142</v>
      </c>
      <c r="E19" s="79" t="s">
        <v>60</v>
      </c>
      <c r="F19" s="1"/>
      <c r="G19" s="1"/>
      <c r="H19" s="1"/>
      <c r="I19" s="1"/>
      <c r="J19" s="1"/>
      <c r="K19" s="1"/>
      <c r="L19" s="1"/>
      <c r="M19" s="1"/>
      <c r="N19" s="1"/>
      <c r="O19" s="1"/>
      <c r="P19" s="1"/>
      <c r="Q19" s="1"/>
      <c r="R19" s="1"/>
      <c r="S19" s="1"/>
      <c r="T19" s="1"/>
      <c r="U19" s="1"/>
      <c r="V19" s="1"/>
      <c r="W19" s="1"/>
      <c r="X19" s="1"/>
      <c r="Y19" s="1"/>
      <c r="Z19" s="1"/>
    </row>
    <row r="20" spans="1:26" ht="52">
      <c r="A20" s="38"/>
      <c r="B20" s="76" t="s">
        <v>6</v>
      </c>
      <c r="C20" s="80" t="str">
        <f>HYPERLINK("https://www.overdrive.com/apps/libby/","Libby")</f>
        <v>Libby</v>
      </c>
      <c r="D20" s="81" t="s">
        <v>143</v>
      </c>
      <c r="E20" s="82" t="s">
        <v>63</v>
      </c>
      <c r="F20" s="1"/>
      <c r="G20" s="1"/>
      <c r="H20" s="1"/>
      <c r="I20" s="1"/>
      <c r="J20" s="1"/>
      <c r="K20" s="1"/>
      <c r="L20" s="1"/>
      <c r="M20" s="1"/>
      <c r="N20" s="1"/>
      <c r="O20" s="1"/>
      <c r="P20" s="1"/>
      <c r="Q20" s="1"/>
      <c r="R20" s="1"/>
      <c r="S20" s="1"/>
      <c r="T20" s="1"/>
      <c r="U20" s="1"/>
      <c r="V20" s="1"/>
      <c r="W20" s="1"/>
      <c r="X20" s="1"/>
      <c r="Y20" s="1"/>
      <c r="Z20" s="1"/>
    </row>
    <row r="21" spans="1:26" ht="13">
      <c r="A21" s="83" t="s">
        <v>66</v>
      </c>
      <c r="B21" s="68">
        <v>44086</v>
      </c>
      <c r="C21" s="84" t="s">
        <v>67</v>
      </c>
      <c r="D21" s="74"/>
      <c r="E21" s="85" t="s">
        <v>68</v>
      </c>
      <c r="F21" s="1"/>
      <c r="G21" s="1"/>
      <c r="H21" s="1"/>
      <c r="I21" s="1"/>
      <c r="J21" s="1"/>
      <c r="K21" s="1"/>
      <c r="L21" s="1"/>
      <c r="M21" s="1"/>
      <c r="N21" s="1"/>
      <c r="O21" s="1"/>
      <c r="P21" s="1"/>
      <c r="Q21" s="1"/>
      <c r="R21" s="1"/>
      <c r="S21" s="1"/>
      <c r="T21" s="1"/>
      <c r="U21" s="1"/>
      <c r="V21" s="1"/>
      <c r="W21" s="1"/>
      <c r="X21" s="1"/>
      <c r="Y21" s="1"/>
      <c r="Z21" s="1"/>
    </row>
    <row r="22" spans="1:26" ht="26">
      <c r="A22" s="28"/>
      <c r="B22" s="68">
        <v>44086</v>
      </c>
      <c r="C22" s="84" t="s">
        <v>69</v>
      </c>
      <c r="D22" s="74" t="s">
        <v>144</v>
      </c>
      <c r="E22" s="85" t="s">
        <v>71</v>
      </c>
      <c r="F22" s="1"/>
      <c r="G22" s="1"/>
      <c r="H22" s="1"/>
      <c r="I22" s="1"/>
      <c r="J22" s="1"/>
      <c r="K22" s="1"/>
      <c r="L22" s="1"/>
      <c r="M22" s="1"/>
      <c r="N22" s="1"/>
      <c r="O22" s="1"/>
      <c r="P22" s="1"/>
      <c r="Q22" s="1"/>
      <c r="R22" s="1"/>
      <c r="S22" s="1"/>
      <c r="T22" s="1"/>
      <c r="U22" s="1"/>
      <c r="V22" s="1"/>
      <c r="W22" s="1"/>
      <c r="X22" s="1"/>
      <c r="Y22" s="1"/>
      <c r="Z22" s="1"/>
    </row>
    <row r="23" spans="1:26" ht="26">
      <c r="A23" s="38"/>
      <c r="B23" s="68">
        <v>44086</v>
      </c>
      <c r="C23" s="84" t="s">
        <v>72</v>
      </c>
      <c r="D23" s="74" t="s">
        <v>145</v>
      </c>
      <c r="E23" s="85" t="s">
        <v>73</v>
      </c>
      <c r="F23" s="1"/>
      <c r="G23" s="1"/>
      <c r="H23" s="1"/>
      <c r="I23" s="1"/>
      <c r="J23" s="1"/>
      <c r="K23" s="1"/>
      <c r="L23" s="1"/>
      <c r="M23" s="1"/>
      <c r="N23" s="1"/>
      <c r="O23" s="1"/>
      <c r="P23" s="1"/>
      <c r="Q23" s="1"/>
      <c r="R23" s="1"/>
      <c r="S23" s="1"/>
      <c r="T23" s="1"/>
      <c r="U23" s="1"/>
      <c r="V23" s="1"/>
      <c r="W23" s="1"/>
      <c r="X23" s="1"/>
      <c r="Y23" s="1"/>
      <c r="Z23" s="1"/>
    </row>
    <row r="24" spans="1:26" ht="39">
      <c r="A24" s="86" t="s">
        <v>74</v>
      </c>
      <c r="B24" s="34" t="s">
        <v>6</v>
      </c>
      <c r="C24" s="87" t="str">
        <f>HYPERLINK("https://musiclab.chromeexperiments.com/","Chrome Music Lab")</f>
        <v>Chrome Music Lab</v>
      </c>
      <c r="D24" s="88" t="s">
        <v>146</v>
      </c>
      <c r="E24" s="89" t="s">
        <v>77</v>
      </c>
      <c r="F24" s="1"/>
      <c r="G24" s="1"/>
      <c r="H24" s="1"/>
      <c r="I24" s="1"/>
      <c r="J24" s="1"/>
      <c r="K24" s="1"/>
      <c r="L24" s="1"/>
      <c r="M24" s="1"/>
      <c r="N24" s="1"/>
      <c r="O24" s="1"/>
      <c r="P24" s="1"/>
      <c r="Q24" s="1"/>
      <c r="R24" s="1"/>
      <c r="S24" s="1"/>
      <c r="T24" s="1"/>
      <c r="U24" s="1"/>
      <c r="V24" s="1"/>
      <c r="W24" s="1"/>
      <c r="X24" s="1"/>
      <c r="Y24" s="1"/>
      <c r="Z24" s="1"/>
    </row>
    <row r="25" spans="1:26" ht="26">
      <c r="A25" s="38"/>
      <c r="B25" s="30">
        <v>43994</v>
      </c>
      <c r="C25" s="87" t="str">
        <f>HYPERLINK("https://www.musictheory.net/","Music Theory")</f>
        <v>Music Theory</v>
      </c>
      <c r="D25" s="90" t="s">
        <v>78</v>
      </c>
      <c r="E25" s="37" t="s">
        <v>79</v>
      </c>
      <c r="F25" s="1"/>
      <c r="G25" s="1"/>
      <c r="H25" s="1"/>
      <c r="I25" s="1"/>
      <c r="J25" s="1"/>
      <c r="K25" s="1"/>
      <c r="L25" s="1"/>
      <c r="M25" s="1"/>
      <c r="N25" s="1"/>
      <c r="O25" s="1"/>
      <c r="P25" s="1"/>
      <c r="Q25" s="1"/>
      <c r="R25" s="1"/>
      <c r="S25" s="1"/>
      <c r="T25" s="1"/>
      <c r="U25" s="1"/>
      <c r="V25" s="1"/>
      <c r="W25" s="1"/>
      <c r="X25" s="1"/>
      <c r="Y25" s="1"/>
      <c r="Z25" s="1"/>
    </row>
    <row r="26" spans="1:26" ht="26">
      <c r="A26" s="91" t="s">
        <v>80</v>
      </c>
      <c r="B26" s="52" t="s">
        <v>6</v>
      </c>
      <c r="C26" s="43" t="str">
        <f>HYPERLINK("https://www.duolingo.com/","Duolingo")</f>
        <v>Duolingo</v>
      </c>
      <c r="D26" s="44" t="s">
        <v>147</v>
      </c>
      <c r="E26" s="92" t="s">
        <v>81</v>
      </c>
      <c r="F26" s="1"/>
      <c r="G26" s="1"/>
      <c r="H26" s="1"/>
      <c r="I26" s="1"/>
      <c r="J26" s="1"/>
      <c r="K26" s="1"/>
      <c r="L26" s="1"/>
      <c r="M26" s="1"/>
      <c r="N26" s="1"/>
      <c r="O26" s="1"/>
      <c r="P26" s="1"/>
      <c r="Q26" s="1"/>
      <c r="R26" s="1"/>
      <c r="S26" s="1"/>
      <c r="T26" s="1"/>
      <c r="U26" s="1"/>
      <c r="V26" s="1"/>
      <c r="W26" s="1"/>
      <c r="X26" s="1"/>
      <c r="Y26" s="1"/>
      <c r="Z26" s="1"/>
    </row>
    <row r="27" spans="1:26" ht="52">
      <c r="A27" s="38"/>
      <c r="B27" s="42">
        <v>44086</v>
      </c>
      <c r="C27" s="43" t="str">
        <f>HYPERLINK("www.lingrolearning.com/lingrotogo","LingroToGo")</f>
        <v>LingroToGo</v>
      </c>
      <c r="D27" s="93" t="s">
        <v>148</v>
      </c>
      <c r="E27" s="92" t="s">
        <v>82</v>
      </c>
      <c r="F27" s="1"/>
      <c r="G27" s="1"/>
      <c r="H27" s="1"/>
      <c r="I27" s="1"/>
      <c r="J27" s="1"/>
      <c r="K27" s="1"/>
      <c r="L27" s="1"/>
      <c r="M27" s="1"/>
      <c r="N27" s="1"/>
      <c r="O27" s="1"/>
      <c r="P27" s="1"/>
      <c r="Q27" s="1"/>
      <c r="R27" s="1"/>
      <c r="S27" s="1"/>
      <c r="T27" s="1"/>
      <c r="U27" s="1"/>
      <c r="V27" s="1"/>
      <c r="W27" s="1"/>
      <c r="X27" s="1"/>
      <c r="Y27" s="1"/>
      <c r="Z27" s="1"/>
    </row>
    <row r="28" spans="1:26" ht="104">
      <c r="A28" s="75" t="s">
        <v>84</v>
      </c>
      <c r="B28" s="76" t="s">
        <v>6</v>
      </c>
      <c r="C28" s="94" t="str">
        <f>HYPERLINK("www.hereglobalrelief.org","HERE Mediation")</f>
        <v>HERE Mediation</v>
      </c>
      <c r="D28" s="78" t="s">
        <v>149</v>
      </c>
      <c r="E28" s="95" t="s">
        <v>85</v>
      </c>
      <c r="F28" s="1"/>
      <c r="G28" s="1"/>
      <c r="H28" s="1"/>
      <c r="I28" s="1"/>
      <c r="J28" s="1"/>
      <c r="K28" s="1"/>
      <c r="L28" s="1"/>
      <c r="M28" s="1"/>
      <c r="N28" s="1"/>
      <c r="O28" s="1"/>
      <c r="P28" s="1"/>
      <c r="Q28" s="1"/>
      <c r="R28" s="1"/>
      <c r="S28" s="1"/>
      <c r="T28" s="1"/>
      <c r="U28" s="1"/>
      <c r="V28" s="1"/>
      <c r="W28" s="1"/>
      <c r="X28" s="1"/>
      <c r="Y28" s="1"/>
      <c r="Z28" s="1"/>
    </row>
    <row r="29" spans="1:26" ht="39">
      <c r="A29" s="28"/>
      <c r="B29" s="96" t="s">
        <v>64</v>
      </c>
      <c r="C29" s="97" t="str">
        <f>HYPERLINK("https://apps.apple.com/us/app/id571800810?ign-mpt=uo%3D4","Calm")</f>
        <v>Calm</v>
      </c>
      <c r="D29" s="99" t="s">
        <v>150</v>
      </c>
      <c r="E29" s="98" t="s">
        <v>65</v>
      </c>
      <c r="F29" s="1"/>
      <c r="G29" s="1"/>
      <c r="H29" s="1"/>
      <c r="I29" s="1"/>
      <c r="J29" s="1"/>
      <c r="K29" s="1"/>
      <c r="L29" s="1"/>
      <c r="M29" s="1"/>
      <c r="N29" s="1"/>
      <c r="O29" s="1"/>
      <c r="P29" s="1"/>
      <c r="Q29" s="1"/>
      <c r="R29" s="1"/>
      <c r="S29" s="1"/>
      <c r="T29" s="1"/>
      <c r="U29" s="1"/>
      <c r="V29" s="1"/>
      <c r="W29" s="1"/>
      <c r="X29" s="1"/>
      <c r="Y29" s="1"/>
      <c r="Z29" s="1"/>
    </row>
    <row r="30" spans="1:26" ht="65">
      <c r="A30" s="38"/>
      <c r="B30" s="96" t="s">
        <v>64</v>
      </c>
      <c r="C30" s="82" t="str">
        <f>HYPERLINK("https://apps.apple.com/us/app/id1242079576?ign-mpt=uo%3D4","3 Good Things; A Happiness Journal")</f>
        <v>3 Good Things; A Happiness Journal</v>
      </c>
      <c r="D30" s="99" t="s">
        <v>151</v>
      </c>
      <c r="E30" s="98" t="s">
        <v>76</v>
      </c>
      <c r="F30" s="1"/>
      <c r="G30" s="1"/>
      <c r="H30" s="1"/>
      <c r="I30" s="1"/>
      <c r="J30" s="1"/>
      <c r="K30" s="1"/>
      <c r="L30" s="1"/>
      <c r="M30" s="1"/>
      <c r="N30" s="1"/>
      <c r="O30" s="1"/>
      <c r="P30" s="1"/>
      <c r="Q30" s="1"/>
      <c r="R30" s="1"/>
      <c r="S30" s="1"/>
      <c r="T30" s="1"/>
      <c r="U30" s="1"/>
      <c r="V30" s="1"/>
      <c r="W30" s="1"/>
      <c r="X30" s="1"/>
      <c r="Y30" s="1"/>
      <c r="Z30" s="1"/>
    </row>
    <row r="31" spans="1:26" ht="78">
      <c r="A31" s="100" t="s">
        <v>92</v>
      </c>
      <c r="B31" s="63" t="s">
        <v>50</v>
      </c>
      <c r="C31" s="106" t="str">
        <f>HYPERLINK("https://do2learn.com/","Do2Learn ")</f>
        <v xml:space="preserve">Do2Learn </v>
      </c>
      <c r="D31" s="65" t="s">
        <v>152</v>
      </c>
      <c r="E31" s="66" t="s">
        <v>95</v>
      </c>
      <c r="F31" s="1"/>
      <c r="G31" s="1"/>
      <c r="H31" s="1"/>
      <c r="I31" s="1"/>
      <c r="J31" s="1"/>
      <c r="K31" s="1"/>
      <c r="L31" s="1"/>
      <c r="M31" s="1"/>
      <c r="N31" s="1"/>
      <c r="O31" s="1"/>
      <c r="P31" s="1"/>
      <c r="Q31" s="1"/>
      <c r="R31" s="1"/>
      <c r="S31" s="1"/>
      <c r="T31" s="1"/>
      <c r="U31" s="1"/>
      <c r="V31" s="1"/>
      <c r="W31" s="1"/>
      <c r="X31" s="1"/>
      <c r="Y31" s="1"/>
      <c r="Z31" s="1"/>
    </row>
    <row r="32" spans="1:26" ht="52">
      <c r="A32" s="28"/>
      <c r="B32" s="63" t="s">
        <v>50</v>
      </c>
      <c r="C32" s="64" t="str">
        <f>HYPERLINK("https://www.exploratorium.edu/explore","The Exploratorium")</f>
        <v>The Exploratorium</v>
      </c>
      <c r="D32" s="65" t="s">
        <v>138</v>
      </c>
      <c r="E32" s="66" t="s">
        <v>52</v>
      </c>
      <c r="F32" s="1"/>
      <c r="G32" s="1"/>
      <c r="H32" s="1"/>
      <c r="I32" s="1"/>
      <c r="J32" s="1"/>
      <c r="K32" s="1"/>
      <c r="L32" s="1"/>
      <c r="M32" s="1"/>
      <c r="N32" s="1"/>
      <c r="O32" s="1"/>
      <c r="P32" s="1"/>
      <c r="Q32" s="1"/>
      <c r="R32" s="1"/>
      <c r="S32" s="1"/>
      <c r="T32" s="1"/>
      <c r="U32" s="1"/>
      <c r="V32" s="1"/>
      <c r="W32" s="1"/>
      <c r="X32" s="1"/>
      <c r="Y32" s="1"/>
      <c r="Z32" s="1"/>
    </row>
    <row r="33" spans="1:26" ht="65">
      <c r="A33" s="28"/>
      <c r="B33" s="63" t="s">
        <v>6</v>
      </c>
      <c r="C33" s="64" t="str">
        <f>HYPERLINK("https://www.ixl.com/","iXL - Math")</f>
        <v>iXL - Math</v>
      </c>
      <c r="D33" s="101" t="s">
        <v>153</v>
      </c>
      <c r="E33" s="66" t="s">
        <v>12</v>
      </c>
      <c r="F33" s="1"/>
      <c r="G33" s="1"/>
      <c r="H33" s="1"/>
      <c r="I33" s="1"/>
      <c r="J33" s="1"/>
      <c r="K33" s="1"/>
      <c r="L33" s="1"/>
      <c r="M33" s="1"/>
      <c r="N33" s="1"/>
      <c r="O33" s="1"/>
      <c r="P33" s="1"/>
      <c r="Q33" s="1"/>
      <c r="R33" s="1"/>
      <c r="S33" s="1"/>
      <c r="T33" s="1"/>
      <c r="U33" s="1"/>
      <c r="V33" s="1"/>
      <c r="W33" s="1"/>
      <c r="X33" s="1"/>
      <c r="Y33" s="1"/>
      <c r="Z33" s="1"/>
    </row>
    <row r="34" spans="1:26" ht="104">
      <c r="A34" s="28"/>
      <c r="B34" s="56">
        <v>43990</v>
      </c>
      <c r="C34" s="102" t="str">
        <f>HYPERLINK("http://aaamath.com/","*AAA Math")</f>
        <v>*AAA Math</v>
      </c>
      <c r="D34" s="103" t="s">
        <v>154</v>
      </c>
      <c r="E34" s="104" t="s">
        <v>101</v>
      </c>
      <c r="F34" s="1"/>
      <c r="G34" s="1"/>
      <c r="H34" s="1"/>
      <c r="I34" s="1"/>
      <c r="J34" s="1"/>
      <c r="K34" s="1"/>
      <c r="L34" s="1"/>
      <c r="M34" s="1"/>
      <c r="N34" s="1"/>
      <c r="O34" s="1"/>
      <c r="P34" s="1"/>
      <c r="Q34" s="1"/>
      <c r="R34" s="1"/>
      <c r="S34" s="1"/>
      <c r="T34" s="1"/>
      <c r="U34" s="1"/>
      <c r="V34" s="1"/>
      <c r="W34" s="1"/>
      <c r="X34" s="1"/>
      <c r="Y34" s="1"/>
      <c r="Z34" s="1"/>
    </row>
    <row r="35" spans="1:26" ht="117">
      <c r="A35" s="28"/>
      <c r="B35" s="56">
        <v>44086</v>
      </c>
      <c r="C35" s="64" t="str">
        <f>HYPERLINK("https://www.newreaderspress.com/news-for-you-online","News 4 You")</f>
        <v>News 4 You</v>
      </c>
      <c r="D35" s="65" t="s">
        <v>155</v>
      </c>
      <c r="E35" s="104" t="s">
        <v>104</v>
      </c>
      <c r="F35" s="1"/>
      <c r="G35" s="1"/>
      <c r="H35" s="1"/>
      <c r="I35" s="1"/>
      <c r="J35" s="1"/>
      <c r="K35" s="1"/>
      <c r="L35" s="1"/>
      <c r="M35" s="1"/>
      <c r="N35" s="1"/>
      <c r="O35" s="1"/>
      <c r="P35" s="1"/>
      <c r="Q35" s="1"/>
      <c r="R35" s="1"/>
      <c r="S35" s="1"/>
      <c r="T35" s="1"/>
      <c r="U35" s="1"/>
      <c r="V35" s="1"/>
      <c r="W35" s="1"/>
      <c r="X35" s="1"/>
      <c r="Y35" s="1"/>
      <c r="Z35" s="1"/>
    </row>
    <row r="36" spans="1:26" ht="65">
      <c r="A36" s="28"/>
      <c r="B36" s="63" t="s">
        <v>50</v>
      </c>
      <c r="C36" s="106" t="str">
        <f>HYPERLINK("https://do2learn.com/","Do2Learn ")</f>
        <v xml:space="preserve">Do2Learn </v>
      </c>
      <c r="D36" s="103" t="s">
        <v>156</v>
      </c>
      <c r="E36" s="66" t="s">
        <v>95</v>
      </c>
      <c r="F36" s="1"/>
      <c r="G36" s="1"/>
      <c r="H36" s="1"/>
      <c r="I36" s="1"/>
      <c r="J36" s="1"/>
      <c r="K36" s="1"/>
      <c r="L36" s="1"/>
      <c r="M36" s="1"/>
      <c r="N36" s="1"/>
      <c r="O36" s="1"/>
      <c r="P36" s="1"/>
      <c r="Q36" s="1"/>
      <c r="R36" s="1"/>
      <c r="S36" s="1"/>
      <c r="T36" s="1"/>
      <c r="U36" s="1"/>
      <c r="V36" s="1"/>
      <c r="W36" s="1"/>
      <c r="X36" s="1"/>
      <c r="Y36" s="1"/>
      <c r="Z36" s="1"/>
    </row>
    <row r="37" spans="1:26" ht="91">
      <c r="A37" s="28"/>
      <c r="B37" s="63" t="s">
        <v>50</v>
      </c>
      <c r="C37" s="64" t="str">
        <f>HYPERLINK("https://learningally.org/Browse-Audiobooks","Learning Alley")</f>
        <v>Learning Alley</v>
      </c>
      <c r="D37" s="105" t="s">
        <v>157</v>
      </c>
      <c r="E37" s="66" t="s">
        <v>107</v>
      </c>
      <c r="F37" s="1"/>
      <c r="G37" s="1"/>
      <c r="H37" s="1"/>
      <c r="I37" s="1"/>
      <c r="J37" s="1"/>
      <c r="K37" s="1"/>
      <c r="L37" s="1"/>
      <c r="M37" s="1"/>
      <c r="N37" s="1"/>
      <c r="O37" s="1"/>
      <c r="P37" s="1"/>
      <c r="Q37" s="1"/>
      <c r="R37" s="1"/>
      <c r="S37" s="1"/>
      <c r="T37" s="1"/>
      <c r="U37" s="1"/>
      <c r="V37" s="1"/>
      <c r="W37" s="1"/>
      <c r="X37" s="1"/>
      <c r="Y37" s="1"/>
      <c r="Z37" s="1"/>
    </row>
    <row r="38" spans="1:26" ht="39">
      <c r="A38" s="28"/>
      <c r="B38" s="63" t="s">
        <v>50</v>
      </c>
      <c r="C38" s="64" t="str">
        <f>HYPERLINK("https://musiclab.chromeexperiments.com/Experiments","Music is for Everybody")</f>
        <v>Music is for Everybody</v>
      </c>
      <c r="D38" s="65" t="s">
        <v>158</v>
      </c>
      <c r="E38" s="66" t="s">
        <v>109</v>
      </c>
      <c r="F38" s="1"/>
      <c r="G38" s="1"/>
      <c r="H38" s="1"/>
      <c r="I38" s="1"/>
      <c r="J38" s="1"/>
      <c r="K38" s="1"/>
      <c r="L38" s="1"/>
      <c r="M38" s="1"/>
      <c r="N38" s="1"/>
      <c r="O38" s="1"/>
      <c r="P38" s="1"/>
      <c r="Q38" s="1"/>
      <c r="R38" s="1"/>
      <c r="S38" s="1"/>
      <c r="T38" s="1"/>
      <c r="U38" s="1"/>
      <c r="V38" s="1"/>
      <c r="W38" s="1"/>
      <c r="X38" s="1"/>
      <c r="Y38" s="1"/>
      <c r="Z38" s="1"/>
    </row>
    <row r="39" spans="1:26" ht="52">
      <c r="A39" s="28"/>
      <c r="B39" s="63" t="s">
        <v>50</v>
      </c>
      <c r="C39" s="64" t="str">
        <f>HYPERLINK("https://www.facebook.com/Motor-Matters-100993918215012/","Motor Matters")</f>
        <v>Motor Matters</v>
      </c>
      <c r="D39" s="65" t="s">
        <v>159</v>
      </c>
      <c r="E39" s="66" t="s">
        <v>112</v>
      </c>
      <c r="F39" s="1"/>
      <c r="G39" s="1"/>
      <c r="H39" s="1"/>
      <c r="I39" s="1"/>
      <c r="J39" s="1"/>
      <c r="K39" s="1"/>
      <c r="L39" s="1"/>
      <c r="M39" s="1"/>
      <c r="N39" s="1"/>
      <c r="O39" s="1"/>
      <c r="P39" s="1"/>
      <c r="Q39" s="1"/>
      <c r="R39" s="1"/>
      <c r="S39" s="1"/>
      <c r="T39" s="1"/>
      <c r="U39" s="1"/>
      <c r="V39" s="1"/>
      <c r="W39" s="1"/>
      <c r="X39" s="1"/>
      <c r="Y39" s="1"/>
      <c r="Z39" s="1"/>
    </row>
    <row r="40" spans="1:26" ht="104">
      <c r="A40" s="28"/>
      <c r="B40" s="63" t="s">
        <v>114</v>
      </c>
      <c r="C40" s="106" t="str">
        <f>HYPERLINK("https://www.adaptedmind.com/index.php","Adapted Mind")</f>
        <v>Adapted Mind</v>
      </c>
      <c r="D40" s="65" t="s">
        <v>160</v>
      </c>
      <c r="E40" s="66" t="s">
        <v>116</v>
      </c>
      <c r="F40" s="1"/>
      <c r="G40" s="1"/>
      <c r="H40" s="1"/>
      <c r="I40" s="1"/>
      <c r="J40" s="1"/>
      <c r="K40" s="1"/>
      <c r="L40" s="1"/>
      <c r="M40" s="1"/>
      <c r="N40" s="1"/>
      <c r="O40" s="1"/>
      <c r="P40" s="1"/>
      <c r="Q40" s="1"/>
      <c r="R40" s="1"/>
      <c r="S40" s="1"/>
      <c r="T40" s="1"/>
      <c r="U40" s="1"/>
      <c r="V40" s="1"/>
      <c r="W40" s="1"/>
      <c r="X40" s="1"/>
      <c r="Y40" s="1"/>
      <c r="Z40" s="1"/>
    </row>
    <row r="41" spans="1:26" ht="104">
      <c r="A41" s="28"/>
      <c r="B41" s="63" t="s">
        <v>117</v>
      </c>
      <c r="C41" s="64" t="str">
        <f>HYPERLINK("https://www.arcademics.com/","Academic Skills Builder")</f>
        <v>Academic Skills Builder</v>
      </c>
      <c r="D41" s="65" t="s">
        <v>161</v>
      </c>
      <c r="E41" s="66" t="s">
        <v>118</v>
      </c>
      <c r="F41" s="1"/>
      <c r="G41" s="1"/>
      <c r="H41" s="1"/>
      <c r="I41" s="1"/>
      <c r="J41" s="1"/>
      <c r="K41" s="1"/>
      <c r="L41" s="1"/>
      <c r="M41" s="1"/>
      <c r="N41" s="1"/>
      <c r="O41" s="1"/>
      <c r="P41" s="1"/>
      <c r="Q41" s="1"/>
      <c r="R41" s="1"/>
      <c r="S41" s="1"/>
      <c r="T41" s="1"/>
      <c r="U41" s="1"/>
      <c r="V41" s="1"/>
      <c r="W41" s="1"/>
      <c r="X41" s="1"/>
      <c r="Y41" s="1"/>
      <c r="Z41" s="1"/>
    </row>
    <row r="42" spans="1:26" ht="91">
      <c r="A42" s="28"/>
      <c r="B42" s="63" t="s">
        <v>50</v>
      </c>
      <c r="C42" s="64" t="str">
        <f>HYPERLINK("https://learningally.org/Browse-Audiobooks","Learning Alley")</f>
        <v>Learning Alley</v>
      </c>
      <c r="D42" s="105" t="s">
        <v>157</v>
      </c>
      <c r="E42" s="66" t="s">
        <v>107</v>
      </c>
      <c r="F42" s="1"/>
      <c r="G42" s="1"/>
      <c r="H42" s="1"/>
      <c r="I42" s="1"/>
      <c r="J42" s="1"/>
      <c r="K42" s="1"/>
      <c r="L42" s="1"/>
      <c r="M42" s="1"/>
      <c r="N42" s="1"/>
      <c r="O42" s="1"/>
      <c r="P42" s="1"/>
      <c r="Q42" s="1"/>
      <c r="R42" s="1"/>
      <c r="S42" s="1"/>
      <c r="T42" s="1"/>
      <c r="U42" s="1"/>
      <c r="V42" s="1"/>
      <c r="W42" s="1"/>
      <c r="X42" s="1"/>
      <c r="Y42" s="1"/>
      <c r="Z42" s="1"/>
    </row>
    <row r="43" spans="1:26" ht="52">
      <c r="A43" s="28"/>
      <c r="B43" s="63" t="s">
        <v>50</v>
      </c>
      <c r="C43" s="64" t="str">
        <f>HYPERLINK("https://www.facebook.com/Motor-Matters-100993918215012/","Motor Matters")</f>
        <v>Motor Matters</v>
      </c>
      <c r="D43" s="65" t="s">
        <v>159</v>
      </c>
      <c r="E43" s="66" t="s">
        <v>112</v>
      </c>
      <c r="F43" s="1"/>
      <c r="G43" s="1"/>
      <c r="H43" s="1"/>
      <c r="I43" s="1"/>
      <c r="J43" s="1"/>
      <c r="K43" s="1"/>
      <c r="L43" s="1"/>
      <c r="M43" s="1"/>
      <c r="N43" s="1"/>
      <c r="O43" s="1"/>
      <c r="P43" s="1"/>
      <c r="Q43" s="1"/>
      <c r="R43" s="1"/>
      <c r="S43" s="1"/>
      <c r="T43" s="1"/>
      <c r="U43" s="1"/>
      <c r="V43" s="1"/>
      <c r="W43" s="1"/>
      <c r="X43" s="1"/>
      <c r="Y43" s="1"/>
      <c r="Z43" s="1"/>
    </row>
    <row r="44" spans="1:26" ht="26">
      <c r="A44" s="28"/>
      <c r="B44" s="63" t="s">
        <v>50</v>
      </c>
      <c r="C44" s="106" t="str">
        <f>HYPERLINK("https://lighthouseautismcenter.com/games-activities-children-autism-aspergers-sensory-processing-disorders/","Students with Autism and Sensory Issues")</f>
        <v>Students with Autism and Sensory Issues</v>
      </c>
      <c r="D44" s="65" t="s">
        <v>162</v>
      </c>
      <c r="E44" s="66" t="s">
        <v>121</v>
      </c>
      <c r="F44" s="1"/>
      <c r="G44" s="1"/>
      <c r="H44" s="1"/>
      <c r="I44" s="1"/>
      <c r="J44" s="1"/>
      <c r="K44" s="1"/>
      <c r="L44" s="1"/>
      <c r="M44" s="1"/>
      <c r="N44" s="1"/>
      <c r="O44" s="1"/>
      <c r="P44" s="1"/>
      <c r="Q44" s="1"/>
      <c r="R44" s="1"/>
      <c r="S44" s="1"/>
      <c r="T44" s="1"/>
      <c r="U44" s="1"/>
      <c r="V44" s="1"/>
      <c r="W44" s="1"/>
      <c r="X44" s="1"/>
      <c r="Y44" s="1"/>
      <c r="Z44" s="1"/>
    </row>
    <row r="45" spans="1:26" ht="26">
      <c r="A45" s="38"/>
      <c r="B45" s="63" t="s">
        <v>50</v>
      </c>
      <c r="C45" s="64" t="str">
        <f>HYPERLINK("https://www.cdc.gov/parents/essentials/structure/building.html","Routine")</f>
        <v>Routine</v>
      </c>
      <c r="D45" s="105" t="s">
        <v>163</v>
      </c>
      <c r="E45" s="66" t="s">
        <v>122</v>
      </c>
      <c r="F45" s="1"/>
      <c r="G45" s="1"/>
      <c r="H45" s="1"/>
      <c r="I45" s="1"/>
      <c r="J45" s="1"/>
      <c r="K45" s="1"/>
      <c r="L45" s="1"/>
      <c r="M45" s="1"/>
      <c r="N45" s="1"/>
      <c r="O45" s="1"/>
      <c r="P45" s="1"/>
      <c r="Q45" s="1"/>
      <c r="R45" s="1"/>
      <c r="S45" s="1"/>
      <c r="T45" s="1"/>
      <c r="U45" s="1"/>
      <c r="V45" s="1"/>
      <c r="W45" s="1"/>
      <c r="X45" s="1"/>
      <c r="Y45" s="1"/>
      <c r="Z45" s="1"/>
    </row>
    <row r="46" spans="1:26" ht="15.75" customHeight="1">
      <c r="A46" s="4"/>
      <c r="B46" s="5"/>
      <c r="C46" s="6"/>
      <c r="D46" s="7"/>
      <c r="E46" s="7"/>
      <c r="F46" s="1"/>
      <c r="G46" s="1"/>
      <c r="H46" s="1"/>
      <c r="I46" s="1"/>
      <c r="J46" s="1"/>
      <c r="K46" s="1"/>
      <c r="L46" s="1"/>
      <c r="M46" s="1"/>
      <c r="N46" s="1"/>
      <c r="O46" s="1"/>
      <c r="P46" s="1"/>
      <c r="Q46" s="1"/>
      <c r="R46" s="1"/>
      <c r="S46" s="1"/>
      <c r="T46" s="1"/>
      <c r="U46" s="1"/>
      <c r="V46" s="1"/>
      <c r="W46" s="1"/>
      <c r="X46" s="1"/>
      <c r="Y46" s="1"/>
      <c r="Z46" s="1"/>
    </row>
    <row r="47" spans="1:26" ht="15.75" customHeight="1">
      <c r="A47" s="4"/>
      <c r="B47" s="5"/>
      <c r="C47" s="6"/>
      <c r="D47" s="7"/>
      <c r="E47" s="7"/>
      <c r="F47" s="1"/>
      <c r="G47" s="1"/>
      <c r="H47" s="1"/>
      <c r="I47" s="1"/>
      <c r="J47" s="1"/>
      <c r="K47" s="1"/>
      <c r="L47" s="1"/>
      <c r="M47" s="1"/>
      <c r="N47" s="1"/>
      <c r="O47" s="1"/>
      <c r="P47" s="1"/>
      <c r="Q47" s="1"/>
      <c r="R47" s="1"/>
      <c r="S47" s="1"/>
      <c r="T47" s="1"/>
      <c r="U47" s="1"/>
      <c r="V47" s="1"/>
      <c r="W47" s="1"/>
      <c r="X47" s="1"/>
      <c r="Y47" s="1"/>
      <c r="Z47" s="1"/>
    </row>
    <row r="48" spans="1:26" ht="15.75" customHeight="1">
      <c r="A48" s="4"/>
      <c r="B48" s="5"/>
      <c r="C48" s="6"/>
      <c r="D48" s="7"/>
      <c r="E48" s="7"/>
      <c r="F48" s="1"/>
      <c r="G48" s="1"/>
      <c r="H48" s="1"/>
      <c r="I48" s="1"/>
      <c r="J48" s="1"/>
      <c r="K48" s="1"/>
      <c r="L48" s="1"/>
      <c r="M48" s="1"/>
      <c r="N48" s="1"/>
      <c r="O48" s="1"/>
      <c r="P48" s="1"/>
      <c r="Q48" s="1"/>
      <c r="R48" s="1"/>
      <c r="S48" s="1"/>
      <c r="T48" s="1"/>
      <c r="U48" s="1"/>
      <c r="V48" s="1"/>
      <c r="W48" s="1"/>
      <c r="X48" s="1"/>
      <c r="Y48" s="1"/>
      <c r="Z48" s="1"/>
    </row>
    <row r="49" spans="1:26" ht="15.75" customHeight="1">
      <c r="A49" s="4"/>
      <c r="B49" s="5"/>
      <c r="C49" s="6"/>
      <c r="D49" s="7"/>
      <c r="E49" s="7"/>
      <c r="F49" s="1"/>
      <c r="G49" s="1"/>
      <c r="H49" s="1"/>
      <c r="I49" s="1"/>
      <c r="J49" s="1"/>
      <c r="K49" s="1"/>
      <c r="L49" s="1"/>
      <c r="M49" s="1"/>
      <c r="N49" s="1"/>
      <c r="O49" s="1"/>
      <c r="P49" s="1"/>
      <c r="Q49" s="1"/>
      <c r="R49" s="1"/>
      <c r="S49" s="1"/>
      <c r="T49" s="1"/>
      <c r="U49" s="1"/>
      <c r="V49" s="1"/>
      <c r="W49" s="1"/>
      <c r="X49" s="1"/>
      <c r="Y49" s="1"/>
      <c r="Z49" s="1"/>
    </row>
    <row r="50" spans="1:26" ht="15.75" customHeight="1">
      <c r="A50" s="4"/>
      <c r="B50" s="5"/>
      <c r="C50" s="6"/>
      <c r="D50" s="7"/>
      <c r="E50" s="7"/>
      <c r="F50" s="1"/>
      <c r="G50" s="1"/>
      <c r="H50" s="1"/>
      <c r="I50" s="1"/>
      <c r="J50" s="1"/>
      <c r="K50" s="1"/>
      <c r="L50" s="1"/>
      <c r="M50" s="1"/>
      <c r="N50" s="1"/>
      <c r="O50" s="1"/>
      <c r="P50" s="1"/>
      <c r="Q50" s="1"/>
      <c r="R50" s="1"/>
      <c r="S50" s="1"/>
      <c r="T50" s="1"/>
      <c r="U50" s="1"/>
      <c r="V50" s="1"/>
      <c r="W50" s="1"/>
      <c r="X50" s="1"/>
      <c r="Y50" s="1"/>
      <c r="Z50" s="1"/>
    </row>
    <row r="51" spans="1:26" ht="15.75" customHeight="1">
      <c r="A51" s="4"/>
      <c r="B51" s="5"/>
      <c r="C51" s="6"/>
      <c r="D51" s="7"/>
      <c r="E51" s="7"/>
      <c r="F51" s="1"/>
      <c r="G51" s="1"/>
      <c r="H51" s="1"/>
      <c r="I51" s="1"/>
      <c r="J51" s="1"/>
      <c r="K51" s="1"/>
      <c r="L51" s="1"/>
      <c r="M51" s="1"/>
      <c r="N51" s="1"/>
      <c r="O51" s="1"/>
      <c r="P51" s="1"/>
      <c r="Q51" s="1"/>
      <c r="R51" s="1"/>
      <c r="S51" s="1"/>
      <c r="T51" s="1"/>
      <c r="U51" s="1"/>
      <c r="V51" s="1"/>
      <c r="W51" s="1"/>
      <c r="X51" s="1"/>
      <c r="Y51" s="1"/>
      <c r="Z51" s="1"/>
    </row>
    <row r="52" spans="1:26" ht="15.75" customHeight="1">
      <c r="A52" s="4"/>
      <c r="B52" s="5"/>
      <c r="C52" s="6"/>
      <c r="D52" s="7"/>
      <c r="E52" s="7"/>
      <c r="F52" s="1"/>
      <c r="G52" s="1"/>
      <c r="H52" s="1"/>
      <c r="I52" s="1"/>
      <c r="J52" s="1"/>
      <c r="K52" s="1"/>
      <c r="L52" s="1"/>
      <c r="M52" s="1"/>
      <c r="N52" s="1"/>
      <c r="O52" s="1"/>
      <c r="P52" s="1"/>
      <c r="Q52" s="1"/>
      <c r="R52" s="1"/>
      <c r="S52" s="1"/>
      <c r="T52" s="1"/>
      <c r="U52" s="1"/>
      <c r="V52" s="1"/>
      <c r="W52" s="1"/>
      <c r="X52" s="1"/>
      <c r="Y52" s="1"/>
      <c r="Z52" s="1"/>
    </row>
    <row r="53" spans="1:26" ht="15.75" customHeight="1">
      <c r="A53" s="4"/>
      <c r="B53" s="5"/>
      <c r="C53" s="6"/>
      <c r="D53" s="7"/>
      <c r="E53" s="7"/>
      <c r="F53" s="1"/>
      <c r="G53" s="1"/>
      <c r="H53" s="1"/>
      <c r="I53" s="1"/>
      <c r="J53" s="1"/>
      <c r="K53" s="1"/>
      <c r="L53" s="1"/>
      <c r="M53" s="1"/>
      <c r="N53" s="1"/>
      <c r="O53" s="1"/>
      <c r="P53" s="1"/>
      <c r="Q53" s="1"/>
      <c r="R53" s="1"/>
      <c r="S53" s="1"/>
      <c r="T53" s="1"/>
      <c r="U53" s="1"/>
      <c r="V53" s="1"/>
      <c r="W53" s="1"/>
      <c r="X53" s="1"/>
      <c r="Y53" s="1"/>
      <c r="Z53" s="1"/>
    </row>
    <row r="54" spans="1:26" ht="15.75" customHeight="1">
      <c r="A54" s="4"/>
      <c r="B54" s="5"/>
      <c r="C54" s="6"/>
      <c r="D54" s="7"/>
      <c r="E54" s="7"/>
      <c r="F54" s="1"/>
      <c r="G54" s="1"/>
      <c r="H54" s="1"/>
      <c r="I54" s="1"/>
      <c r="J54" s="1"/>
      <c r="K54" s="1"/>
      <c r="L54" s="1"/>
      <c r="M54" s="1"/>
      <c r="N54" s="1"/>
      <c r="O54" s="1"/>
      <c r="P54" s="1"/>
      <c r="Q54" s="1"/>
      <c r="R54" s="1"/>
      <c r="S54" s="1"/>
      <c r="T54" s="1"/>
      <c r="U54" s="1"/>
      <c r="V54" s="1"/>
      <c r="W54" s="1"/>
      <c r="X54" s="1"/>
      <c r="Y54" s="1"/>
      <c r="Z54" s="1"/>
    </row>
    <row r="55" spans="1:26" ht="15.75" customHeight="1">
      <c r="A55" s="4"/>
      <c r="B55" s="5"/>
      <c r="C55" s="6"/>
      <c r="D55" s="7"/>
      <c r="E55" s="7"/>
      <c r="F55" s="1"/>
      <c r="G55" s="1"/>
      <c r="H55" s="1"/>
      <c r="I55" s="1"/>
      <c r="J55" s="1"/>
      <c r="K55" s="1"/>
      <c r="L55" s="1"/>
      <c r="M55" s="1"/>
      <c r="N55" s="1"/>
      <c r="O55" s="1"/>
      <c r="P55" s="1"/>
      <c r="Q55" s="1"/>
      <c r="R55" s="1"/>
      <c r="S55" s="1"/>
      <c r="T55" s="1"/>
      <c r="U55" s="1"/>
      <c r="V55" s="1"/>
      <c r="W55" s="1"/>
      <c r="X55" s="1"/>
      <c r="Y55" s="1"/>
      <c r="Z55" s="1"/>
    </row>
    <row r="56" spans="1:26" ht="15.75" customHeight="1">
      <c r="A56" s="4"/>
      <c r="B56" s="5"/>
      <c r="C56" s="6"/>
      <c r="D56" s="7"/>
      <c r="E56" s="7"/>
      <c r="F56" s="1"/>
      <c r="G56" s="1"/>
      <c r="H56" s="1"/>
      <c r="I56" s="1"/>
      <c r="J56" s="1"/>
      <c r="K56" s="1"/>
      <c r="L56" s="1"/>
      <c r="M56" s="1"/>
      <c r="N56" s="1"/>
      <c r="O56" s="1"/>
      <c r="P56" s="1"/>
      <c r="Q56" s="1"/>
      <c r="R56" s="1"/>
      <c r="S56" s="1"/>
      <c r="T56" s="1"/>
      <c r="U56" s="1"/>
      <c r="V56" s="1"/>
      <c r="W56" s="1"/>
      <c r="X56" s="1"/>
      <c r="Y56" s="1"/>
      <c r="Z56" s="1"/>
    </row>
    <row r="57" spans="1:26" ht="15.75" customHeight="1">
      <c r="A57" s="4"/>
      <c r="B57" s="5"/>
      <c r="C57" s="6"/>
      <c r="D57" s="7"/>
      <c r="E57" s="7"/>
      <c r="F57" s="1"/>
      <c r="G57" s="1"/>
      <c r="H57" s="1"/>
      <c r="I57" s="1"/>
      <c r="J57" s="1"/>
      <c r="K57" s="1"/>
      <c r="L57" s="1"/>
      <c r="M57" s="1"/>
      <c r="N57" s="1"/>
      <c r="O57" s="1"/>
      <c r="P57" s="1"/>
      <c r="Q57" s="1"/>
      <c r="R57" s="1"/>
      <c r="S57" s="1"/>
      <c r="T57" s="1"/>
      <c r="U57" s="1"/>
      <c r="V57" s="1"/>
      <c r="W57" s="1"/>
      <c r="X57" s="1"/>
      <c r="Y57" s="1"/>
      <c r="Z57" s="1"/>
    </row>
    <row r="58" spans="1:26" ht="15.75" customHeight="1">
      <c r="A58" s="4"/>
      <c r="B58" s="5"/>
      <c r="C58" s="6"/>
      <c r="D58" s="7"/>
      <c r="E58" s="7"/>
      <c r="F58" s="1"/>
      <c r="G58" s="1"/>
      <c r="H58" s="1"/>
      <c r="I58" s="1"/>
      <c r="J58" s="1"/>
      <c r="K58" s="1"/>
      <c r="L58" s="1"/>
      <c r="M58" s="1"/>
      <c r="N58" s="1"/>
      <c r="O58" s="1"/>
      <c r="P58" s="1"/>
      <c r="Q58" s="1"/>
      <c r="R58" s="1"/>
      <c r="S58" s="1"/>
      <c r="T58" s="1"/>
      <c r="U58" s="1"/>
      <c r="V58" s="1"/>
      <c r="W58" s="1"/>
      <c r="X58" s="1"/>
      <c r="Y58" s="1"/>
      <c r="Z58" s="1"/>
    </row>
    <row r="59" spans="1:26" ht="15.75" customHeight="1">
      <c r="A59" s="4"/>
      <c r="B59" s="5"/>
      <c r="C59" s="6"/>
      <c r="D59" s="7"/>
      <c r="E59" s="7"/>
      <c r="F59" s="1"/>
      <c r="G59" s="1"/>
      <c r="H59" s="1"/>
      <c r="I59" s="1"/>
      <c r="J59" s="1"/>
      <c r="K59" s="1"/>
      <c r="L59" s="1"/>
      <c r="M59" s="1"/>
      <c r="N59" s="1"/>
      <c r="O59" s="1"/>
      <c r="P59" s="1"/>
      <c r="Q59" s="1"/>
      <c r="R59" s="1"/>
      <c r="S59" s="1"/>
      <c r="T59" s="1"/>
      <c r="U59" s="1"/>
      <c r="V59" s="1"/>
      <c r="W59" s="1"/>
      <c r="X59" s="1"/>
      <c r="Y59" s="1"/>
      <c r="Z59" s="1"/>
    </row>
    <row r="60" spans="1:26" ht="15.75" customHeight="1">
      <c r="A60" s="4"/>
      <c r="B60" s="5"/>
      <c r="C60" s="6"/>
      <c r="D60" s="7"/>
      <c r="E60" s="7"/>
      <c r="F60" s="1"/>
      <c r="G60" s="1"/>
      <c r="H60" s="1"/>
      <c r="I60" s="1"/>
      <c r="J60" s="1"/>
      <c r="K60" s="1"/>
      <c r="L60" s="1"/>
      <c r="M60" s="1"/>
      <c r="N60" s="1"/>
      <c r="O60" s="1"/>
      <c r="P60" s="1"/>
      <c r="Q60" s="1"/>
      <c r="R60" s="1"/>
      <c r="S60" s="1"/>
      <c r="T60" s="1"/>
      <c r="U60" s="1"/>
      <c r="V60" s="1"/>
      <c r="W60" s="1"/>
      <c r="X60" s="1"/>
      <c r="Y60" s="1"/>
      <c r="Z60" s="1"/>
    </row>
    <row r="61" spans="1:26" ht="15.75" customHeight="1">
      <c r="A61" s="4"/>
      <c r="B61" s="5"/>
      <c r="C61" s="6"/>
      <c r="D61" s="7"/>
      <c r="E61" s="7"/>
      <c r="F61" s="1"/>
      <c r="G61" s="1"/>
      <c r="H61" s="1"/>
      <c r="I61" s="1"/>
      <c r="J61" s="1"/>
      <c r="K61" s="1"/>
      <c r="L61" s="1"/>
      <c r="M61" s="1"/>
      <c r="N61" s="1"/>
      <c r="O61" s="1"/>
      <c r="P61" s="1"/>
      <c r="Q61" s="1"/>
      <c r="R61" s="1"/>
      <c r="S61" s="1"/>
      <c r="T61" s="1"/>
      <c r="U61" s="1"/>
      <c r="V61" s="1"/>
      <c r="W61" s="1"/>
      <c r="X61" s="1"/>
      <c r="Y61" s="1"/>
      <c r="Z61" s="1"/>
    </row>
    <row r="62" spans="1:26" ht="15.75" customHeight="1">
      <c r="A62" s="4"/>
      <c r="B62" s="5"/>
      <c r="C62" s="6"/>
      <c r="D62" s="7"/>
      <c r="E62" s="7"/>
      <c r="F62" s="1"/>
      <c r="G62" s="1"/>
      <c r="H62" s="1"/>
      <c r="I62" s="1"/>
      <c r="J62" s="1"/>
      <c r="K62" s="1"/>
      <c r="L62" s="1"/>
      <c r="M62" s="1"/>
      <c r="N62" s="1"/>
      <c r="O62" s="1"/>
      <c r="P62" s="1"/>
      <c r="Q62" s="1"/>
      <c r="R62" s="1"/>
      <c r="S62" s="1"/>
      <c r="T62" s="1"/>
      <c r="U62" s="1"/>
      <c r="V62" s="1"/>
      <c r="W62" s="1"/>
      <c r="X62" s="1"/>
      <c r="Y62" s="1"/>
      <c r="Z62" s="1"/>
    </row>
    <row r="63" spans="1:26" ht="15.75" customHeight="1">
      <c r="A63" s="4"/>
      <c r="B63" s="5"/>
      <c r="C63" s="6"/>
      <c r="D63" s="7"/>
      <c r="E63" s="7"/>
      <c r="F63" s="1"/>
      <c r="G63" s="1"/>
      <c r="H63" s="1"/>
      <c r="I63" s="1"/>
      <c r="J63" s="1"/>
      <c r="K63" s="1"/>
      <c r="L63" s="1"/>
      <c r="M63" s="1"/>
      <c r="N63" s="1"/>
      <c r="O63" s="1"/>
      <c r="P63" s="1"/>
      <c r="Q63" s="1"/>
      <c r="R63" s="1"/>
      <c r="S63" s="1"/>
      <c r="T63" s="1"/>
      <c r="U63" s="1"/>
      <c r="V63" s="1"/>
      <c r="W63" s="1"/>
      <c r="X63" s="1"/>
      <c r="Y63" s="1"/>
      <c r="Z63" s="1"/>
    </row>
    <row r="64" spans="1:26" ht="15.75" customHeight="1">
      <c r="A64" s="4"/>
      <c r="B64" s="5"/>
      <c r="C64" s="6"/>
      <c r="D64" s="7"/>
      <c r="E64" s="7"/>
      <c r="F64" s="1"/>
      <c r="G64" s="1"/>
      <c r="H64" s="1"/>
      <c r="I64" s="1"/>
      <c r="J64" s="1"/>
      <c r="K64" s="1"/>
      <c r="L64" s="1"/>
      <c r="M64" s="1"/>
      <c r="N64" s="1"/>
      <c r="O64" s="1"/>
      <c r="P64" s="1"/>
      <c r="Q64" s="1"/>
      <c r="R64" s="1"/>
      <c r="S64" s="1"/>
      <c r="T64" s="1"/>
      <c r="U64" s="1"/>
      <c r="V64" s="1"/>
      <c r="W64" s="1"/>
      <c r="X64" s="1"/>
      <c r="Y64" s="1"/>
      <c r="Z64" s="1"/>
    </row>
    <row r="65" spans="1:26" ht="15.75" customHeight="1">
      <c r="A65" s="4"/>
      <c r="B65" s="5"/>
      <c r="C65" s="6"/>
      <c r="D65" s="7"/>
      <c r="E65" s="7"/>
      <c r="F65" s="1"/>
      <c r="G65" s="1"/>
      <c r="H65" s="1"/>
      <c r="I65" s="1"/>
      <c r="J65" s="1"/>
      <c r="K65" s="1"/>
      <c r="L65" s="1"/>
      <c r="M65" s="1"/>
      <c r="N65" s="1"/>
      <c r="O65" s="1"/>
      <c r="P65" s="1"/>
      <c r="Q65" s="1"/>
      <c r="R65" s="1"/>
      <c r="S65" s="1"/>
      <c r="T65" s="1"/>
      <c r="U65" s="1"/>
      <c r="V65" s="1"/>
      <c r="W65" s="1"/>
      <c r="X65" s="1"/>
      <c r="Y65" s="1"/>
      <c r="Z65" s="1"/>
    </row>
    <row r="66" spans="1:26" ht="15.75" customHeight="1">
      <c r="A66" s="4"/>
      <c r="B66" s="5"/>
      <c r="C66" s="6"/>
      <c r="D66" s="7"/>
      <c r="E66" s="7"/>
      <c r="F66" s="1"/>
      <c r="G66" s="1"/>
      <c r="H66" s="1"/>
      <c r="I66" s="1"/>
      <c r="J66" s="1"/>
      <c r="K66" s="1"/>
      <c r="L66" s="1"/>
      <c r="M66" s="1"/>
      <c r="N66" s="1"/>
      <c r="O66" s="1"/>
      <c r="P66" s="1"/>
      <c r="Q66" s="1"/>
      <c r="R66" s="1"/>
      <c r="S66" s="1"/>
      <c r="T66" s="1"/>
      <c r="U66" s="1"/>
      <c r="V66" s="1"/>
      <c r="W66" s="1"/>
      <c r="X66" s="1"/>
      <c r="Y66" s="1"/>
      <c r="Z66" s="1"/>
    </row>
    <row r="67" spans="1:26" ht="15.75" customHeight="1">
      <c r="A67" s="4"/>
      <c r="B67" s="5"/>
      <c r="C67" s="6"/>
      <c r="D67" s="7"/>
      <c r="E67" s="7"/>
      <c r="F67" s="1"/>
      <c r="G67" s="1"/>
      <c r="H67" s="1"/>
      <c r="I67" s="1"/>
      <c r="J67" s="1"/>
      <c r="K67" s="1"/>
      <c r="L67" s="1"/>
      <c r="M67" s="1"/>
      <c r="N67" s="1"/>
      <c r="O67" s="1"/>
      <c r="P67" s="1"/>
      <c r="Q67" s="1"/>
      <c r="R67" s="1"/>
      <c r="S67" s="1"/>
      <c r="T67" s="1"/>
      <c r="U67" s="1"/>
      <c r="V67" s="1"/>
      <c r="W67" s="1"/>
      <c r="X67" s="1"/>
      <c r="Y67" s="1"/>
      <c r="Z67" s="1"/>
    </row>
    <row r="68" spans="1:26" ht="15.75" customHeight="1">
      <c r="A68" s="4"/>
      <c r="B68" s="5"/>
      <c r="C68" s="6"/>
      <c r="D68" s="7"/>
      <c r="E68" s="7"/>
      <c r="F68" s="1"/>
      <c r="G68" s="1"/>
      <c r="H68" s="1"/>
      <c r="I68" s="1"/>
      <c r="J68" s="1"/>
      <c r="K68" s="1"/>
      <c r="L68" s="1"/>
      <c r="M68" s="1"/>
      <c r="N68" s="1"/>
      <c r="O68" s="1"/>
      <c r="P68" s="1"/>
      <c r="Q68" s="1"/>
      <c r="R68" s="1"/>
      <c r="S68" s="1"/>
      <c r="T68" s="1"/>
      <c r="U68" s="1"/>
      <c r="V68" s="1"/>
      <c r="W68" s="1"/>
      <c r="X68" s="1"/>
      <c r="Y68" s="1"/>
      <c r="Z68" s="1"/>
    </row>
    <row r="69" spans="1:26" ht="15.75" customHeight="1">
      <c r="A69" s="4"/>
      <c r="B69" s="5"/>
      <c r="C69" s="6"/>
      <c r="D69" s="7"/>
      <c r="E69" s="7"/>
      <c r="F69" s="1"/>
      <c r="G69" s="1"/>
      <c r="H69" s="1"/>
      <c r="I69" s="1"/>
      <c r="J69" s="1"/>
      <c r="K69" s="1"/>
      <c r="L69" s="1"/>
      <c r="M69" s="1"/>
      <c r="N69" s="1"/>
      <c r="O69" s="1"/>
      <c r="P69" s="1"/>
      <c r="Q69" s="1"/>
      <c r="R69" s="1"/>
      <c r="S69" s="1"/>
      <c r="T69" s="1"/>
      <c r="U69" s="1"/>
      <c r="V69" s="1"/>
      <c r="W69" s="1"/>
      <c r="X69" s="1"/>
      <c r="Y69" s="1"/>
      <c r="Z69" s="1"/>
    </row>
    <row r="70" spans="1:26" ht="15.75" customHeight="1">
      <c r="A70" s="4"/>
      <c r="B70" s="5"/>
      <c r="C70" s="6"/>
      <c r="D70" s="7"/>
      <c r="E70" s="7"/>
      <c r="F70" s="1"/>
      <c r="G70" s="1"/>
      <c r="H70" s="1"/>
      <c r="I70" s="1"/>
      <c r="J70" s="1"/>
      <c r="K70" s="1"/>
      <c r="L70" s="1"/>
      <c r="M70" s="1"/>
      <c r="N70" s="1"/>
      <c r="O70" s="1"/>
      <c r="P70" s="1"/>
      <c r="Q70" s="1"/>
      <c r="R70" s="1"/>
      <c r="S70" s="1"/>
      <c r="T70" s="1"/>
      <c r="U70" s="1"/>
      <c r="V70" s="1"/>
      <c r="W70" s="1"/>
      <c r="X70" s="1"/>
      <c r="Y70" s="1"/>
      <c r="Z70" s="1"/>
    </row>
    <row r="71" spans="1:26" ht="15.75" customHeight="1">
      <c r="A71" s="4"/>
      <c r="B71" s="5"/>
      <c r="C71" s="6"/>
      <c r="D71" s="7"/>
      <c r="E71" s="7"/>
      <c r="F71" s="1"/>
      <c r="G71" s="1"/>
      <c r="H71" s="1"/>
      <c r="I71" s="1"/>
      <c r="J71" s="1"/>
      <c r="K71" s="1"/>
      <c r="L71" s="1"/>
      <c r="M71" s="1"/>
      <c r="N71" s="1"/>
      <c r="O71" s="1"/>
      <c r="P71" s="1"/>
      <c r="Q71" s="1"/>
      <c r="R71" s="1"/>
      <c r="S71" s="1"/>
      <c r="T71" s="1"/>
      <c r="U71" s="1"/>
      <c r="V71" s="1"/>
      <c r="W71" s="1"/>
      <c r="X71" s="1"/>
      <c r="Y71" s="1"/>
      <c r="Z71" s="1"/>
    </row>
    <row r="72" spans="1:26" ht="15.75" customHeight="1">
      <c r="A72" s="4"/>
      <c r="B72" s="5"/>
      <c r="C72" s="6"/>
      <c r="D72" s="7"/>
      <c r="E72" s="7"/>
      <c r="F72" s="1"/>
      <c r="G72" s="1"/>
      <c r="H72" s="1"/>
      <c r="I72" s="1"/>
      <c r="J72" s="1"/>
      <c r="K72" s="1"/>
      <c r="L72" s="1"/>
      <c r="M72" s="1"/>
      <c r="N72" s="1"/>
      <c r="O72" s="1"/>
      <c r="P72" s="1"/>
      <c r="Q72" s="1"/>
      <c r="R72" s="1"/>
      <c r="S72" s="1"/>
      <c r="T72" s="1"/>
      <c r="U72" s="1"/>
      <c r="V72" s="1"/>
      <c r="W72" s="1"/>
      <c r="X72" s="1"/>
      <c r="Y72" s="1"/>
      <c r="Z72" s="1"/>
    </row>
    <row r="73" spans="1:26" ht="15.75" customHeight="1">
      <c r="A73" s="4"/>
      <c r="B73" s="5"/>
      <c r="C73" s="6"/>
      <c r="D73" s="7"/>
      <c r="E73" s="7"/>
      <c r="F73" s="1"/>
      <c r="G73" s="1"/>
      <c r="H73" s="1"/>
      <c r="I73" s="1"/>
      <c r="J73" s="1"/>
      <c r="K73" s="1"/>
      <c r="L73" s="1"/>
      <c r="M73" s="1"/>
      <c r="N73" s="1"/>
      <c r="O73" s="1"/>
      <c r="P73" s="1"/>
      <c r="Q73" s="1"/>
      <c r="R73" s="1"/>
      <c r="S73" s="1"/>
      <c r="T73" s="1"/>
      <c r="U73" s="1"/>
      <c r="V73" s="1"/>
      <c r="W73" s="1"/>
      <c r="X73" s="1"/>
      <c r="Y73" s="1"/>
      <c r="Z73" s="1"/>
    </row>
    <row r="74" spans="1:26" ht="15.75" customHeight="1">
      <c r="A74" s="4"/>
      <c r="B74" s="5"/>
      <c r="C74" s="6"/>
      <c r="D74" s="7"/>
      <c r="E74" s="7"/>
      <c r="F74" s="1"/>
      <c r="G74" s="1"/>
      <c r="H74" s="1"/>
      <c r="I74" s="1"/>
      <c r="J74" s="1"/>
      <c r="K74" s="1"/>
      <c r="L74" s="1"/>
      <c r="M74" s="1"/>
      <c r="N74" s="1"/>
      <c r="O74" s="1"/>
      <c r="P74" s="1"/>
      <c r="Q74" s="1"/>
      <c r="R74" s="1"/>
      <c r="S74" s="1"/>
      <c r="T74" s="1"/>
      <c r="U74" s="1"/>
      <c r="V74" s="1"/>
      <c r="W74" s="1"/>
      <c r="X74" s="1"/>
      <c r="Y74" s="1"/>
      <c r="Z74" s="1"/>
    </row>
    <row r="75" spans="1:26" ht="15.75" customHeight="1">
      <c r="A75" s="4"/>
      <c r="B75" s="5"/>
      <c r="C75" s="6"/>
      <c r="D75" s="7"/>
      <c r="E75" s="7"/>
      <c r="F75" s="1"/>
      <c r="G75" s="1"/>
      <c r="H75" s="1"/>
      <c r="I75" s="1"/>
      <c r="J75" s="1"/>
      <c r="K75" s="1"/>
      <c r="L75" s="1"/>
      <c r="M75" s="1"/>
      <c r="N75" s="1"/>
      <c r="O75" s="1"/>
      <c r="P75" s="1"/>
      <c r="Q75" s="1"/>
      <c r="R75" s="1"/>
      <c r="S75" s="1"/>
      <c r="T75" s="1"/>
      <c r="U75" s="1"/>
      <c r="V75" s="1"/>
      <c r="W75" s="1"/>
      <c r="X75" s="1"/>
      <c r="Y75" s="1"/>
      <c r="Z75" s="1"/>
    </row>
    <row r="76" spans="1:26" ht="15.75" customHeight="1">
      <c r="A76" s="4"/>
      <c r="B76" s="5"/>
      <c r="C76" s="6"/>
      <c r="D76" s="7"/>
      <c r="E76" s="7"/>
      <c r="F76" s="1"/>
      <c r="G76" s="1"/>
      <c r="H76" s="1"/>
      <c r="I76" s="1"/>
      <c r="J76" s="1"/>
      <c r="K76" s="1"/>
      <c r="L76" s="1"/>
      <c r="M76" s="1"/>
      <c r="N76" s="1"/>
      <c r="O76" s="1"/>
      <c r="P76" s="1"/>
      <c r="Q76" s="1"/>
      <c r="R76" s="1"/>
      <c r="S76" s="1"/>
      <c r="T76" s="1"/>
      <c r="U76" s="1"/>
      <c r="V76" s="1"/>
      <c r="W76" s="1"/>
      <c r="X76" s="1"/>
      <c r="Y76" s="1"/>
      <c r="Z76" s="1"/>
    </row>
    <row r="77" spans="1:26" ht="15.75" customHeight="1">
      <c r="A77" s="4"/>
      <c r="B77" s="5"/>
      <c r="C77" s="6"/>
      <c r="D77" s="7"/>
      <c r="E77" s="7"/>
      <c r="F77" s="1"/>
      <c r="G77" s="1"/>
      <c r="H77" s="1"/>
      <c r="I77" s="1"/>
      <c r="J77" s="1"/>
      <c r="K77" s="1"/>
      <c r="L77" s="1"/>
      <c r="M77" s="1"/>
      <c r="N77" s="1"/>
      <c r="O77" s="1"/>
      <c r="P77" s="1"/>
      <c r="Q77" s="1"/>
      <c r="R77" s="1"/>
      <c r="S77" s="1"/>
      <c r="T77" s="1"/>
      <c r="U77" s="1"/>
      <c r="V77" s="1"/>
      <c r="W77" s="1"/>
      <c r="X77" s="1"/>
      <c r="Y77" s="1"/>
      <c r="Z77" s="1"/>
    </row>
    <row r="78" spans="1:26" ht="15.75" customHeight="1">
      <c r="A78" s="4"/>
      <c r="B78" s="5"/>
      <c r="C78" s="6"/>
      <c r="D78" s="7"/>
      <c r="E78" s="7"/>
      <c r="F78" s="1"/>
      <c r="G78" s="1"/>
      <c r="H78" s="1"/>
      <c r="I78" s="1"/>
      <c r="J78" s="1"/>
      <c r="K78" s="1"/>
      <c r="L78" s="1"/>
      <c r="M78" s="1"/>
      <c r="N78" s="1"/>
      <c r="O78" s="1"/>
      <c r="P78" s="1"/>
      <c r="Q78" s="1"/>
      <c r="R78" s="1"/>
      <c r="S78" s="1"/>
      <c r="T78" s="1"/>
      <c r="U78" s="1"/>
      <c r="V78" s="1"/>
      <c r="W78" s="1"/>
      <c r="X78" s="1"/>
      <c r="Y78" s="1"/>
      <c r="Z78" s="1"/>
    </row>
    <row r="79" spans="1:26" ht="15.75" customHeight="1">
      <c r="A79" s="4"/>
      <c r="B79" s="5"/>
      <c r="C79" s="6"/>
      <c r="D79" s="7"/>
      <c r="E79" s="7"/>
      <c r="F79" s="1"/>
      <c r="G79" s="1"/>
      <c r="H79" s="1"/>
      <c r="I79" s="1"/>
      <c r="J79" s="1"/>
      <c r="K79" s="1"/>
      <c r="L79" s="1"/>
      <c r="M79" s="1"/>
      <c r="N79" s="1"/>
      <c r="O79" s="1"/>
      <c r="P79" s="1"/>
      <c r="Q79" s="1"/>
      <c r="R79" s="1"/>
      <c r="S79" s="1"/>
      <c r="T79" s="1"/>
      <c r="U79" s="1"/>
      <c r="V79" s="1"/>
      <c r="W79" s="1"/>
      <c r="X79" s="1"/>
      <c r="Y79" s="1"/>
      <c r="Z79" s="1"/>
    </row>
    <row r="80" spans="1:26" ht="15.75" customHeight="1">
      <c r="A80" s="4"/>
      <c r="B80" s="5"/>
      <c r="C80" s="6"/>
      <c r="D80" s="7"/>
      <c r="E80" s="7"/>
      <c r="F80" s="1"/>
      <c r="G80" s="1"/>
      <c r="H80" s="1"/>
      <c r="I80" s="1"/>
      <c r="J80" s="1"/>
      <c r="K80" s="1"/>
      <c r="L80" s="1"/>
      <c r="M80" s="1"/>
      <c r="N80" s="1"/>
      <c r="O80" s="1"/>
      <c r="P80" s="1"/>
      <c r="Q80" s="1"/>
      <c r="R80" s="1"/>
      <c r="S80" s="1"/>
      <c r="T80" s="1"/>
      <c r="U80" s="1"/>
      <c r="V80" s="1"/>
      <c r="W80" s="1"/>
      <c r="X80" s="1"/>
      <c r="Y80" s="1"/>
      <c r="Z80" s="1"/>
    </row>
    <row r="81" spans="1:26" ht="15.75" customHeight="1">
      <c r="A81" s="4"/>
      <c r="B81" s="5"/>
      <c r="C81" s="6"/>
      <c r="D81" s="7"/>
      <c r="E81" s="7"/>
      <c r="F81" s="1"/>
      <c r="G81" s="1"/>
      <c r="H81" s="1"/>
      <c r="I81" s="1"/>
      <c r="J81" s="1"/>
      <c r="K81" s="1"/>
      <c r="L81" s="1"/>
      <c r="M81" s="1"/>
      <c r="N81" s="1"/>
      <c r="O81" s="1"/>
      <c r="P81" s="1"/>
      <c r="Q81" s="1"/>
      <c r="R81" s="1"/>
      <c r="S81" s="1"/>
      <c r="T81" s="1"/>
      <c r="U81" s="1"/>
      <c r="V81" s="1"/>
      <c r="W81" s="1"/>
      <c r="X81" s="1"/>
      <c r="Y81" s="1"/>
      <c r="Z81" s="1"/>
    </row>
    <row r="82" spans="1:26" ht="15.75" customHeight="1">
      <c r="A82" s="4"/>
      <c r="B82" s="5"/>
      <c r="C82" s="6"/>
      <c r="D82" s="7"/>
      <c r="E82" s="7"/>
      <c r="F82" s="1"/>
      <c r="G82" s="1"/>
      <c r="H82" s="1"/>
      <c r="I82" s="1"/>
      <c r="J82" s="1"/>
      <c r="K82" s="1"/>
      <c r="L82" s="1"/>
      <c r="M82" s="1"/>
      <c r="N82" s="1"/>
      <c r="O82" s="1"/>
      <c r="P82" s="1"/>
      <c r="Q82" s="1"/>
      <c r="R82" s="1"/>
      <c r="S82" s="1"/>
      <c r="T82" s="1"/>
      <c r="U82" s="1"/>
      <c r="V82" s="1"/>
      <c r="W82" s="1"/>
      <c r="X82" s="1"/>
      <c r="Y82" s="1"/>
      <c r="Z82" s="1"/>
    </row>
    <row r="83" spans="1:26" ht="15.75" customHeight="1">
      <c r="A83" s="4"/>
      <c r="B83" s="5"/>
      <c r="C83" s="6"/>
      <c r="D83" s="7"/>
      <c r="E83" s="7"/>
      <c r="F83" s="1"/>
      <c r="G83" s="1"/>
      <c r="H83" s="1"/>
      <c r="I83" s="1"/>
      <c r="J83" s="1"/>
      <c r="K83" s="1"/>
      <c r="L83" s="1"/>
      <c r="M83" s="1"/>
      <c r="N83" s="1"/>
      <c r="O83" s="1"/>
      <c r="P83" s="1"/>
      <c r="Q83" s="1"/>
      <c r="R83" s="1"/>
      <c r="S83" s="1"/>
      <c r="T83" s="1"/>
      <c r="U83" s="1"/>
      <c r="V83" s="1"/>
      <c r="W83" s="1"/>
      <c r="X83" s="1"/>
      <c r="Y83" s="1"/>
      <c r="Z83" s="1"/>
    </row>
    <row r="84" spans="1:26" ht="15.75" customHeight="1">
      <c r="A84" s="4"/>
      <c r="B84" s="5"/>
      <c r="C84" s="6"/>
      <c r="D84" s="7"/>
      <c r="E84" s="7"/>
      <c r="F84" s="1"/>
      <c r="G84" s="1"/>
      <c r="H84" s="1"/>
      <c r="I84" s="1"/>
      <c r="J84" s="1"/>
      <c r="K84" s="1"/>
      <c r="L84" s="1"/>
      <c r="M84" s="1"/>
      <c r="N84" s="1"/>
      <c r="O84" s="1"/>
      <c r="P84" s="1"/>
      <c r="Q84" s="1"/>
      <c r="R84" s="1"/>
      <c r="S84" s="1"/>
      <c r="T84" s="1"/>
      <c r="U84" s="1"/>
      <c r="V84" s="1"/>
      <c r="W84" s="1"/>
      <c r="X84" s="1"/>
      <c r="Y84" s="1"/>
      <c r="Z84" s="1"/>
    </row>
    <row r="85" spans="1:26" ht="15.75" customHeight="1">
      <c r="A85" s="4"/>
      <c r="B85" s="5"/>
      <c r="C85" s="6"/>
      <c r="D85" s="7"/>
      <c r="E85" s="7"/>
      <c r="F85" s="1"/>
      <c r="G85" s="1"/>
      <c r="H85" s="1"/>
      <c r="I85" s="1"/>
      <c r="J85" s="1"/>
      <c r="K85" s="1"/>
      <c r="L85" s="1"/>
      <c r="M85" s="1"/>
      <c r="N85" s="1"/>
      <c r="O85" s="1"/>
      <c r="P85" s="1"/>
      <c r="Q85" s="1"/>
      <c r="R85" s="1"/>
      <c r="S85" s="1"/>
      <c r="T85" s="1"/>
      <c r="U85" s="1"/>
      <c r="V85" s="1"/>
      <c r="W85" s="1"/>
      <c r="X85" s="1"/>
      <c r="Y85" s="1"/>
      <c r="Z85" s="1"/>
    </row>
    <row r="86" spans="1:26" ht="15.75" customHeight="1">
      <c r="A86" s="4"/>
      <c r="B86" s="5"/>
      <c r="C86" s="6"/>
      <c r="D86" s="7"/>
      <c r="E86" s="7"/>
      <c r="F86" s="1"/>
      <c r="G86" s="1"/>
      <c r="H86" s="1"/>
      <c r="I86" s="1"/>
      <c r="J86" s="1"/>
      <c r="K86" s="1"/>
      <c r="L86" s="1"/>
      <c r="M86" s="1"/>
      <c r="N86" s="1"/>
      <c r="O86" s="1"/>
      <c r="P86" s="1"/>
      <c r="Q86" s="1"/>
      <c r="R86" s="1"/>
      <c r="S86" s="1"/>
      <c r="T86" s="1"/>
      <c r="U86" s="1"/>
      <c r="V86" s="1"/>
      <c r="W86" s="1"/>
      <c r="X86" s="1"/>
      <c r="Y86" s="1"/>
      <c r="Z86" s="1"/>
    </row>
    <row r="87" spans="1:26" ht="15.75" customHeight="1">
      <c r="A87" s="4"/>
      <c r="B87" s="5"/>
      <c r="C87" s="6"/>
      <c r="D87" s="7"/>
      <c r="E87" s="7"/>
      <c r="F87" s="1"/>
      <c r="G87" s="1"/>
      <c r="H87" s="1"/>
      <c r="I87" s="1"/>
      <c r="J87" s="1"/>
      <c r="K87" s="1"/>
      <c r="L87" s="1"/>
      <c r="M87" s="1"/>
      <c r="N87" s="1"/>
      <c r="O87" s="1"/>
      <c r="P87" s="1"/>
      <c r="Q87" s="1"/>
      <c r="R87" s="1"/>
      <c r="S87" s="1"/>
      <c r="T87" s="1"/>
      <c r="U87" s="1"/>
      <c r="V87" s="1"/>
      <c r="W87" s="1"/>
      <c r="X87" s="1"/>
      <c r="Y87" s="1"/>
      <c r="Z87" s="1"/>
    </row>
    <row r="88" spans="1:26" ht="15.75" customHeight="1">
      <c r="A88" s="4"/>
      <c r="B88" s="5"/>
      <c r="C88" s="6"/>
      <c r="D88" s="7"/>
      <c r="E88" s="7"/>
      <c r="F88" s="1"/>
      <c r="G88" s="1"/>
      <c r="H88" s="1"/>
      <c r="I88" s="1"/>
      <c r="J88" s="1"/>
      <c r="K88" s="1"/>
      <c r="L88" s="1"/>
      <c r="M88" s="1"/>
      <c r="N88" s="1"/>
      <c r="O88" s="1"/>
      <c r="P88" s="1"/>
      <c r="Q88" s="1"/>
      <c r="R88" s="1"/>
      <c r="S88" s="1"/>
      <c r="T88" s="1"/>
      <c r="U88" s="1"/>
      <c r="V88" s="1"/>
      <c r="W88" s="1"/>
      <c r="X88" s="1"/>
      <c r="Y88" s="1"/>
      <c r="Z88" s="1"/>
    </row>
    <row r="89" spans="1:26" ht="15.75" customHeight="1">
      <c r="A89" s="4"/>
      <c r="B89" s="5"/>
      <c r="C89" s="6"/>
      <c r="D89" s="7"/>
      <c r="E89" s="7"/>
      <c r="F89" s="1"/>
      <c r="G89" s="1"/>
      <c r="H89" s="1"/>
      <c r="I89" s="1"/>
      <c r="J89" s="1"/>
      <c r="K89" s="1"/>
      <c r="L89" s="1"/>
      <c r="M89" s="1"/>
      <c r="N89" s="1"/>
      <c r="O89" s="1"/>
      <c r="P89" s="1"/>
      <c r="Q89" s="1"/>
      <c r="R89" s="1"/>
      <c r="S89" s="1"/>
      <c r="T89" s="1"/>
      <c r="U89" s="1"/>
      <c r="V89" s="1"/>
      <c r="W89" s="1"/>
      <c r="X89" s="1"/>
      <c r="Y89" s="1"/>
      <c r="Z89" s="1"/>
    </row>
    <row r="90" spans="1:26" ht="15.75" customHeight="1">
      <c r="A90" s="4"/>
      <c r="B90" s="5"/>
      <c r="C90" s="6"/>
      <c r="D90" s="7"/>
      <c r="E90" s="7"/>
      <c r="F90" s="1"/>
      <c r="G90" s="1"/>
      <c r="H90" s="1"/>
      <c r="I90" s="1"/>
      <c r="J90" s="1"/>
      <c r="K90" s="1"/>
      <c r="L90" s="1"/>
      <c r="M90" s="1"/>
      <c r="N90" s="1"/>
      <c r="O90" s="1"/>
      <c r="P90" s="1"/>
      <c r="Q90" s="1"/>
      <c r="R90" s="1"/>
      <c r="S90" s="1"/>
      <c r="T90" s="1"/>
      <c r="U90" s="1"/>
      <c r="V90" s="1"/>
      <c r="W90" s="1"/>
      <c r="X90" s="1"/>
      <c r="Y90" s="1"/>
      <c r="Z90" s="1"/>
    </row>
    <row r="91" spans="1:26" ht="15.75" customHeight="1">
      <c r="A91" s="4"/>
      <c r="B91" s="5"/>
      <c r="C91" s="6"/>
      <c r="D91" s="7"/>
      <c r="E91" s="7"/>
      <c r="F91" s="1"/>
      <c r="G91" s="1"/>
      <c r="H91" s="1"/>
      <c r="I91" s="1"/>
      <c r="J91" s="1"/>
      <c r="K91" s="1"/>
      <c r="L91" s="1"/>
      <c r="M91" s="1"/>
      <c r="N91" s="1"/>
      <c r="O91" s="1"/>
      <c r="P91" s="1"/>
      <c r="Q91" s="1"/>
      <c r="R91" s="1"/>
      <c r="S91" s="1"/>
      <c r="T91" s="1"/>
      <c r="U91" s="1"/>
      <c r="V91" s="1"/>
      <c r="W91" s="1"/>
      <c r="X91" s="1"/>
      <c r="Y91" s="1"/>
      <c r="Z91" s="1"/>
    </row>
    <row r="92" spans="1:26" ht="15.75" customHeight="1">
      <c r="A92" s="4"/>
      <c r="B92" s="5"/>
      <c r="C92" s="6"/>
      <c r="D92" s="7"/>
      <c r="E92" s="7"/>
      <c r="F92" s="1"/>
      <c r="G92" s="1"/>
      <c r="H92" s="1"/>
      <c r="I92" s="1"/>
      <c r="J92" s="1"/>
      <c r="K92" s="1"/>
      <c r="L92" s="1"/>
      <c r="M92" s="1"/>
      <c r="N92" s="1"/>
      <c r="O92" s="1"/>
      <c r="P92" s="1"/>
      <c r="Q92" s="1"/>
      <c r="R92" s="1"/>
      <c r="S92" s="1"/>
      <c r="T92" s="1"/>
      <c r="U92" s="1"/>
      <c r="V92" s="1"/>
      <c r="W92" s="1"/>
      <c r="X92" s="1"/>
      <c r="Y92" s="1"/>
      <c r="Z92" s="1"/>
    </row>
    <row r="93" spans="1:26" ht="15.75" customHeight="1">
      <c r="A93" s="4"/>
      <c r="B93" s="5"/>
      <c r="C93" s="6"/>
      <c r="D93" s="7"/>
      <c r="E93" s="7"/>
      <c r="F93" s="1"/>
      <c r="G93" s="1"/>
      <c r="H93" s="1"/>
      <c r="I93" s="1"/>
      <c r="J93" s="1"/>
      <c r="K93" s="1"/>
      <c r="L93" s="1"/>
      <c r="M93" s="1"/>
      <c r="N93" s="1"/>
      <c r="O93" s="1"/>
      <c r="P93" s="1"/>
      <c r="Q93" s="1"/>
      <c r="R93" s="1"/>
      <c r="S93" s="1"/>
      <c r="T93" s="1"/>
      <c r="U93" s="1"/>
      <c r="V93" s="1"/>
      <c r="W93" s="1"/>
      <c r="X93" s="1"/>
      <c r="Y93" s="1"/>
      <c r="Z93" s="1"/>
    </row>
    <row r="94" spans="1:26" ht="15.75" customHeight="1">
      <c r="A94" s="4"/>
      <c r="B94" s="5"/>
      <c r="C94" s="6"/>
      <c r="D94" s="7"/>
      <c r="E94" s="7"/>
      <c r="F94" s="1"/>
      <c r="G94" s="1"/>
      <c r="H94" s="1"/>
      <c r="I94" s="1"/>
      <c r="J94" s="1"/>
      <c r="K94" s="1"/>
      <c r="L94" s="1"/>
      <c r="M94" s="1"/>
      <c r="N94" s="1"/>
      <c r="O94" s="1"/>
      <c r="P94" s="1"/>
      <c r="Q94" s="1"/>
      <c r="R94" s="1"/>
      <c r="S94" s="1"/>
      <c r="T94" s="1"/>
      <c r="U94" s="1"/>
      <c r="V94" s="1"/>
      <c r="W94" s="1"/>
      <c r="X94" s="1"/>
      <c r="Y94" s="1"/>
      <c r="Z94" s="1"/>
    </row>
    <row r="95" spans="1:26" ht="15.75" customHeight="1">
      <c r="A95" s="4"/>
      <c r="B95" s="5"/>
      <c r="C95" s="6"/>
      <c r="D95" s="7"/>
      <c r="E95" s="7"/>
      <c r="F95" s="1"/>
      <c r="G95" s="1"/>
      <c r="H95" s="1"/>
      <c r="I95" s="1"/>
      <c r="J95" s="1"/>
      <c r="K95" s="1"/>
      <c r="L95" s="1"/>
      <c r="M95" s="1"/>
      <c r="N95" s="1"/>
      <c r="O95" s="1"/>
      <c r="P95" s="1"/>
      <c r="Q95" s="1"/>
      <c r="R95" s="1"/>
      <c r="S95" s="1"/>
      <c r="T95" s="1"/>
      <c r="U95" s="1"/>
      <c r="V95" s="1"/>
      <c r="W95" s="1"/>
      <c r="X95" s="1"/>
      <c r="Y95" s="1"/>
      <c r="Z95" s="1"/>
    </row>
    <row r="96" spans="1:26" ht="15.75" customHeight="1">
      <c r="A96" s="4"/>
      <c r="B96" s="5"/>
      <c r="C96" s="6"/>
      <c r="D96" s="7"/>
      <c r="E96" s="7"/>
      <c r="F96" s="1"/>
      <c r="G96" s="1"/>
      <c r="H96" s="1"/>
      <c r="I96" s="1"/>
      <c r="J96" s="1"/>
      <c r="K96" s="1"/>
      <c r="L96" s="1"/>
      <c r="M96" s="1"/>
      <c r="N96" s="1"/>
      <c r="O96" s="1"/>
      <c r="P96" s="1"/>
      <c r="Q96" s="1"/>
      <c r="R96" s="1"/>
      <c r="S96" s="1"/>
      <c r="T96" s="1"/>
      <c r="U96" s="1"/>
      <c r="V96" s="1"/>
      <c r="W96" s="1"/>
      <c r="X96" s="1"/>
      <c r="Y96" s="1"/>
      <c r="Z96" s="1"/>
    </row>
    <row r="97" spans="1:26" ht="15.75" customHeight="1">
      <c r="A97" s="4"/>
      <c r="B97" s="5"/>
      <c r="C97" s="6"/>
      <c r="D97" s="7"/>
      <c r="E97" s="7"/>
      <c r="F97" s="1"/>
      <c r="G97" s="1"/>
      <c r="H97" s="1"/>
      <c r="I97" s="1"/>
      <c r="J97" s="1"/>
      <c r="K97" s="1"/>
      <c r="L97" s="1"/>
      <c r="M97" s="1"/>
      <c r="N97" s="1"/>
      <c r="O97" s="1"/>
      <c r="P97" s="1"/>
      <c r="Q97" s="1"/>
      <c r="R97" s="1"/>
      <c r="S97" s="1"/>
      <c r="T97" s="1"/>
      <c r="U97" s="1"/>
      <c r="V97" s="1"/>
      <c r="W97" s="1"/>
      <c r="X97" s="1"/>
      <c r="Y97" s="1"/>
      <c r="Z97" s="1"/>
    </row>
    <row r="98" spans="1:26" ht="15.75" customHeight="1">
      <c r="A98" s="4"/>
      <c r="B98" s="5"/>
      <c r="C98" s="6"/>
      <c r="D98" s="7"/>
      <c r="E98" s="7"/>
      <c r="F98" s="1"/>
      <c r="G98" s="1"/>
      <c r="H98" s="1"/>
      <c r="I98" s="1"/>
      <c r="J98" s="1"/>
      <c r="K98" s="1"/>
      <c r="L98" s="1"/>
      <c r="M98" s="1"/>
      <c r="N98" s="1"/>
      <c r="O98" s="1"/>
      <c r="P98" s="1"/>
      <c r="Q98" s="1"/>
      <c r="R98" s="1"/>
      <c r="S98" s="1"/>
      <c r="T98" s="1"/>
      <c r="U98" s="1"/>
      <c r="V98" s="1"/>
      <c r="W98" s="1"/>
      <c r="X98" s="1"/>
      <c r="Y98" s="1"/>
      <c r="Z98" s="1"/>
    </row>
    <row r="99" spans="1:26" ht="15.75" customHeight="1">
      <c r="A99" s="4"/>
      <c r="B99" s="5"/>
      <c r="C99" s="6"/>
      <c r="D99" s="7"/>
      <c r="E99" s="7"/>
      <c r="F99" s="1"/>
      <c r="G99" s="1"/>
      <c r="H99" s="1"/>
      <c r="I99" s="1"/>
      <c r="J99" s="1"/>
      <c r="K99" s="1"/>
      <c r="L99" s="1"/>
      <c r="M99" s="1"/>
      <c r="N99" s="1"/>
      <c r="O99" s="1"/>
      <c r="P99" s="1"/>
      <c r="Q99" s="1"/>
      <c r="R99" s="1"/>
      <c r="S99" s="1"/>
      <c r="T99" s="1"/>
      <c r="U99" s="1"/>
      <c r="V99" s="1"/>
      <c r="W99" s="1"/>
      <c r="X99" s="1"/>
      <c r="Y99" s="1"/>
      <c r="Z99" s="1"/>
    </row>
    <row r="100" spans="1:26" ht="15.75" customHeight="1">
      <c r="A100" s="4"/>
      <c r="B100" s="5"/>
      <c r="C100" s="6"/>
      <c r="D100" s="7"/>
      <c r="E100" s="7"/>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4"/>
      <c r="B101" s="5"/>
      <c r="C101" s="6"/>
      <c r="D101" s="7"/>
      <c r="E101" s="7"/>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4"/>
      <c r="B102" s="5"/>
      <c r="C102" s="6"/>
      <c r="D102" s="7"/>
      <c r="E102" s="7"/>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4"/>
      <c r="B103" s="5"/>
      <c r="C103" s="6"/>
      <c r="D103" s="7"/>
      <c r="E103" s="7"/>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4"/>
      <c r="B104" s="5"/>
      <c r="C104" s="6"/>
      <c r="D104" s="7"/>
      <c r="E104" s="7"/>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4"/>
      <c r="B105" s="5"/>
      <c r="C105" s="6"/>
      <c r="D105" s="7"/>
      <c r="E105" s="7"/>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4"/>
      <c r="B106" s="5"/>
      <c r="C106" s="6"/>
      <c r="D106" s="7"/>
      <c r="E106" s="7"/>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4"/>
      <c r="B107" s="5"/>
      <c r="C107" s="6"/>
      <c r="D107" s="7"/>
      <c r="E107" s="7"/>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4"/>
      <c r="B108" s="5"/>
      <c r="C108" s="6"/>
      <c r="D108" s="7"/>
      <c r="E108" s="7"/>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4"/>
      <c r="B109" s="5"/>
      <c r="C109" s="6"/>
      <c r="D109" s="7"/>
      <c r="E109" s="7"/>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4"/>
      <c r="B110" s="5"/>
      <c r="C110" s="6"/>
      <c r="D110" s="7"/>
      <c r="E110" s="7"/>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4"/>
      <c r="B111" s="5"/>
      <c r="C111" s="6"/>
      <c r="D111" s="7"/>
      <c r="E111" s="7"/>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4"/>
      <c r="B112" s="5"/>
      <c r="C112" s="6"/>
      <c r="D112" s="7"/>
      <c r="E112" s="7"/>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4"/>
      <c r="B113" s="5"/>
      <c r="C113" s="6"/>
      <c r="D113" s="7"/>
      <c r="E113" s="7"/>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4"/>
      <c r="B114" s="5"/>
      <c r="C114" s="6"/>
      <c r="D114" s="7"/>
      <c r="E114" s="7"/>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4"/>
      <c r="B115" s="5"/>
      <c r="C115" s="6"/>
      <c r="D115" s="7"/>
      <c r="E115" s="7"/>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4"/>
      <c r="B116" s="5"/>
      <c r="C116" s="6"/>
      <c r="D116" s="7"/>
      <c r="E116" s="7"/>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4"/>
      <c r="B117" s="5"/>
      <c r="C117" s="6"/>
      <c r="D117" s="7"/>
      <c r="E117" s="7"/>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4"/>
      <c r="B118" s="5"/>
      <c r="C118" s="6"/>
      <c r="D118" s="7"/>
      <c r="E118" s="7"/>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4"/>
      <c r="B119" s="5"/>
      <c r="C119" s="6"/>
      <c r="D119" s="7"/>
      <c r="E119" s="7"/>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4"/>
      <c r="B120" s="5"/>
      <c r="C120" s="6"/>
      <c r="D120" s="7"/>
      <c r="E120" s="7"/>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4"/>
      <c r="B121" s="5"/>
      <c r="C121" s="6"/>
      <c r="D121" s="7"/>
      <c r="E121" s="7"/>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4"/>
      <c r="B122" s="5"/>
      <c r="C122" s="6"/>
      <c r="D122" s="7"/>
      <c r="E122" s="7"/>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4"/>
      <c r="B123" s="5"/>
      <c r="C123" s="6"/>
      <c r="D123" s="7"/>
      <c r="E123" s="7"/>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4"/>
      <c r="B124" s="5"/>
      <c r="C124" s="6"/>
      <c r="D124" s="7"/>
      <c r="E124" s="7"/>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4"/>
      <c r="B125" s="5"/>
      <c r="C125" s="6"/>
      <c r="D125" s="7"/>
      <c r="E125" s="7"/>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4"/>
      <c r="B126" s="5"/>
      <c r="C126" s="6"/>
      <c r="D126" s="7"/>
      <c r="E126" s="7"/>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4"/>
      <c r="B127" s="5"/>
      <c r="C127" s="6"/>
      <c r="D127" s="7"/>
      <c r="E127" s="7"/>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4"/>
      <c r="B128" s="5"/>
      <c r="C128" s="6"/>
      <c r="D128" s="7"/>
      <c r="E128" s="7"/>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4"/>
      <c r="B129" s="5"/>
      <c r="C129" s="6"/>
      <c r="D129" s="7"/>
      <c r="E129" s="7"/>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4"/>
      <c r="B130" s="5"/>
      <c r="C130" s="6"/>
      <c r="D130" s="7"/>
      <c r="E130" s="7"/>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4"/>
      <c r="B131" s="5"/>
      <c r="C131" s="6"/>
      <c r="D131" s="7"/>
      <c r="E131" s="7"/>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4"/>
      <c r="B132" s="5"/>
      <c r="C132" s="6"/>
      <c r="D132" s="7"/>
      <c r="E132" s="7"/>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4"/>
      <c r="B133" s="5"/>
      <c r="C133" s="6"/>
      <c r="D133" s="7"/>
      <c r="E133" s="7"/>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4"/>
      <c r="B134" s="5"/>
      <c r="C134" s="6"/>
      <c r="D134" s="7"/>
      <c r="E134" s="7"/>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4"/>
      <c r="B135" s="5"/>
      <c r="C135" s="6"/>
      <c r="D135" s="7"/>
      <c r="E135" s="7"/>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4"/>
      <c r="B136" s="5"/>
      <c r="C136" s="6"/>
      <c r="D136" s="7"/>
      <c r="E136" s="7"/>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4"/>
      <c r="B137" s="5"/>
      <c r="C137" s="6"/>
      <c r="D137" s="7"/>
      <c r="E137" s="7"/>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4"/>
      <c r="B138" s="5"/>
      <c r="C138" s="6"/>
      <c r="D138" s="7"/>
      <c r="E138" s="7"/>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4"/>
      <c r="B139" s="5"/>
      <c r="C139" s="6"/>
      <c r="D139" s="7"/>
      <c r="E139" s="7"/>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4"/>
      <c r="B140" s="5"/>
      <c r="C140" s="6"/>
      <c r="D140" s="7"/>
      <c r="E140" s="7"/>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4"/>
      <c r="B141" s="5"/>
      <c r="C141" s="6"/>
      <c r="D141" s="7"/>
      <c r="E141" s="7"/>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4"/>
      <c r="B142" s="5"/>
      <c r="C142" s="6"/>
      <c r="D142" s="7"/>
      <c r="E142" s="7"/>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4"/>
      <c r="B143" s="5"/>
      <c r="C143" s="6"/>
      <c r="D143" s="7"/>
      <c r="E143" s="7"/>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4"/>
      <c r="B144" s="5"/>
      <c r="C144" s="6"/>
      <c r="D144" s="7"/>
      <c r="E144" s="7"/>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4"/>
      <c r="B145" s="5"/>
      <c r="C145" s="6"/>
      <c r="D145" s="7"/>
      <c r="E145" s="7"/>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4"/>
      <c r="B146" s="5"/>
      <c r="C146" s="6"/>
      <c r="D146" s="7"/>
      <c r="E146" s="7"/>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4"/>
      <c r="B147" s="5"/>
      <c r="C147" s="6"/>
      <c r="D147" s="7"/>
      <c r="E147" s="7"/>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4"/>
      <c r="B148" s="5"/>
      <c r="C148" s="6"/>
      <c r="D148" s="7"/>
      <c r="E148" s="7"/>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4"/>
      <c r="B149" s="5"/>
      <c r="C149" s="6"/>
      <c r="D149" s="7"/>
      <c r="E149" s="7"/>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4"/>
      <c r="B150" s="5"/>
      <c r="C150" s="6"/>
      <c r="D150" s="7"/>
      <c r="E150" s="7"/>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4"/>
      <c r="B151" s="5"/>
      <c r="C151" s="6"/>
      <c r="D151" s="7"/>
      <c r="E151" s="7"/>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4"/>
      <c r="B152" s="5"/>
      <c r="C152" s="6"/>
      <c r="D152" s="7"/>
      <c r="E152" s="7"/>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4"/>
      <c r="B153" s="5"/>
      <c r="C153" s="6"/>
      <c r="D153" s="7"/>
      <c r="E153" s="7"/>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4"/>
      <c r="B154" s="5"/>
      <c r="C154" s="6"/>
      <c r="D154" s="7"/>
      <c r="E154" s="7"/>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4"/>
      <c r="B155" s="5"/>
      <c r="C155" s="6"/>
      <c r="D155" s="7"/>
      <c r="E155" s="7"/>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4"/>
      <c r="B156" s="5"/>
      <c r="C156" s="6"/>
      <c r="D156" s="7"/>
      <c r="E156" s="7"/>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4"/>
      <c r="B157" s="5"/>
      <c r="C157" s="6"/>
      <c r="D157" s="7"/>
      <c r="E157" s="7"/>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4"/>
      <c r="B158" s="5"/>
      <c r="C158" s="6"/>
      <c r="D158" s="7"/>
      <c r="E158" s="7"/>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4"/>
      <c r="B159" s="5"/>
      <c r="C159" s="6"/>
      <c r="D159" s="7"/>
      <c r="E159" s="7"/>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4"/>
      <c r="B160" s="5"/>
      <c r="C160" s="6"/>
      <c r="D160" s="7"/>
      <c r="E160" s="7"/>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4"/>
      <c r="B161" s="5"/>
      <c r="C161" s="6"/>
      <c r="D161" s="7"/>
      <c r="E161" s="7"/>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4"/>
      <c r="B162" s="5"/>
      <c r="C162" s="6"/>
      <c r="D162" s="7"/>
      <c r="E162" s="7"/>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4"/>
      <c r="B163" s="5"/>
      <c r="C163" s="6"/>
      <c r="D163" s="7"/>
      <c r="E163" s="7"/>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4"/>
      <c r="B164" s="5"/>
      <c r="C164" s="6"/>
      <c r="D164" s="7"/>
      <c r="E164" s="7"/>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4"/>
      <c r="B165" s="5"/>
      <c r="C165" s="6"/>
      <c r="D165" s="7"/>
      <c r="E165" s="7"/>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4"/>
      <c r="B166" s="5"/>
      <c r="C166" s="6"/>
      <c r="D166" s="7"/>
      <c r="E166" s="7"/>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4"/>
      <c r="B167" s="5"/>
      <c r="C167" s="6"/>
      <c r="D167" s="7"/>
      <c r="E167" s="7"/>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4"/>
      <c r="B168" s="5"/>
      <c r="C168" s="6"/>
      <c r="D168" s="7"/>
      <c r="E168" s="7"/>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4"/>
      <c r="B169" s="5"/>
      <c r="C169" s="6"/>
      <c r="D169" s="7"/>
      <c r="E169" s="7"/>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4"/>
      <c r="B170" s="5"/>
      <c r="C170" s="6"/>
      <c r="D170" s="7"/>
      <c r="E170" s="7"/>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4"/>
      <c r="B171" s="5"/>
      <c r="C171" s="6"/>
      <c r="D171" s="7"/>
      <c r="E171" s="7"/>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4"/>
      <c r="B172" s="5"/>
      <c r="C172" s="6"/>
      <c r="D172" s="7"/>
      <c r="E172" s="7"/>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4"/>
      <c r="B173" s="5"/>
      <c r="C173" s="6"/>
      <c r="D173" s="7"/>
      <c r="E173" s="7"/>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4"/>
      <c r="B174" s="5"/>
      <c r="C174" s="6"/>
      <c r="D174" s="7"/>
      <c r="E174" s="7"/>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4"/>
      <c r="B175" s="5"/>
      <c r="C175" s="6"/>
      <c r="D175" s="7"/>
      <c r="E175" s="7"/>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4"/>
      <c r="B176" s="5"/>
      <c r="C176" s="6"/>
      <c r="D176" s="7"/>
      <c r="E176" s="7"/>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4"/>
      <c r="B177" s="5"/>
      <c r="C177" s="6"/>
      <c r="D177" s="7"/>
      <c r="E177" s="7"/>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4"/>
      <c r="B178" s="5"/>
      <c r="C178" s="6"/>
      <c r="D178" s="7"/>
      <c r="E178" s="7"/>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4"/>
      <c r="B179" s="5"/>
      <c r="C179" s="6"/>
      <c r="D179" s="7"/>
      <c r="E179" s="7"/>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4"/>
      <c r="B180" s="5"/>
      <c r="C180" s="6"/>
      <c r="D180" s="7"/>
      <c r="E180" s="7"/>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4"/>
      <c r="B181" s="5"/>
      <c r="C181" s="6"/>
      <c r="D181" s="7"/>
      <c r="E181" s="7"/>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4"/>
      <c r="B182" s="5"/>
      <c r="C182" s="6"/>
      <c r="D182" s="7"/>
      <c r="E182" s="7"/>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4"/>
      <c r="B183" s="5"/>
      <c r="C183" s="6"/>
      <c r="D183" s="7"/>
      <c r="E183" s="7"/>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4"/>
      <c r="B184" s="5"/>
      <c r="C184" s="6"/>
      <c r="D184" s="7"/>
      <c r="E184" s="7"/>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4"/>
      <c r="B185" s="5"/>
      <c r="C185" s="6"/>
      <c r="D185" s="7"/>
      <c r="E185" s="7"/>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4"/>
      <c r="B186" s="5"/>
      <c r="C186" s="6"/>
      <c r="D186" s="7"/>
      <c r="E186" s="7"/>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4"/>
      <c r="B187" s="5"/>
      <c r="C187" s="6"/>
      <c r="D187" s="7"/>
      <c r="E187" s="7"/>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4"/>
      <c r="B188" s="5"/>
      <c r="C188" s="6"/>
      <c r="D188" s="7"/>
      <c r="E188" s="7"/>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4"/>
      <c r="B189" s="5"/>
      <c r="C189" s="6"/>
      <c r="D189" s="7"/>
      <c r="E189" s="7"/>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4"/>
      <c r="B190" s="5"/>
      <c r="C190" s="6"/>
      <c r="D190" s="7"/>
      <c r="E190" s="7"/>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4"/>
      <c r="B191" s="5"/>
      <c r="C191" s="6"/>
      <c r="D191" s="7"/>
      <c r="E191" s="7"/>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4"/>
      <c r="B192" s="5"/>
      <c r="C192" s="6"/>
      <c r="D192" s="7"/>
      <c r="E192" s="7"/>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4"/>
      <c r="B193" s="5"/>
      <c r="C193" s="6"/>
      <c r="D193" s="7"/>
      <c r="E193" s="7"/>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4"/>
      <c r="B194" s="5"/>
      <c r="C194" s="6"/>
      <c r="D194" s="7"/>
      <c r="E194" s="7"/>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4"/>
      <c r="B195" s="5"/>
      <c r="C195" s="6"/>
      <c r="D195" s="7"/>
      <c r="E195" s="7"/>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4"/>
      <c r="B196" s="5"/>
      <c r="C196" s="6"/>
      <c r="D196" s="7"/>
      <c r="E196" s="7"/>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4"/>
      <c r="B197" s="5"/>
      <c r="C197" s="6"/>
      <c r="D197" s="7"/>
      <c r="E197" s="7"/>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4"/>
      <c r="B198" s="5"/>
      <c r="C198" s="6"/>
      <c r="D198" s="7"/>
      <c r="E198" s="7"/>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4"/>
      <c r="B199" s="5"/>
      <c r="C199" s="6"/>
      <c r="D199" s="7"/>
      <c r="E199" s="7"/>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4"/>
      <c r="B200" s="5"/>
      <c r="C200" s="6"/>
      <c r="D200" s="7"/>
      <c r="E200" s="7"/>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4"/>
      <c r="B201" s="5"/>
      <c r="C201" s="6"/>
      <c r="D201" s="7"/>
      <c r="E201" s="7"/>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4"/>
      <c r="B202" s="5"/>
      <c r="C202" s="6"/>
      <c r="D202" s="7"/>
      <c r="E202" s="7"/>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4"/>
      <c r="B203" s="5"/>
      <c r="C203" s="6"/>
      <c r="D203" s="7"/>
      <c r="E203" s="7"/>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4"/>
      <c r="B204" s="5"/>
      <c r="C204" s="6"/>
      <c r="D204" s="7"/>
      <c r="E204" s="7"/>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4"/>
      <c r="B205" s="5"/>
      <c r="C205" s="6"/>
      <c r="D205" s="7"/>
      <c r="E205" s="7"/>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4"/>
      <c r="B206" s="5"/>
      <c r="C206" s="6"/>
      <c r="D206" s="7"/>
      <c r="E206" s="7"/>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4"/>
      <c r="B207" s="5"/>
      <c r="C207" s="6"/>
      <c r="D207" s="7"/>
      <c r="E207" s="7"/>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4"/>
      <c r="B208" s="5"/>
      <c r="C208" s="6"/>
      <c r="D208" s="7"/>
      <c r="E208" s="7"/>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4"/>
      <c r="B209" s="5"/>
      <c r="C209" s="6"/>
      <c r="D209" s="7"/>
      <c r="E209" s="7"/>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4"/>
      <c r="B210" s="5"/>
      <c r="C210" s="6"/>
      <c r="D210" s="7"/>
      <c r="E210" s="7"/>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4"/>
      <c r="B211" s="5"/>
      <c r="C211" s="6"/>
      <c r="D211" s="7"/>
      <c r="E211" s="7"/>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4"/>
      <c r="B212" s="5"/>
      <c r="C212" s="6"/>
      <c r="D212" s="7"/>
      <c r="E212" s="7"/>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4"/>
      <c r="B213" s="5"/>
      <c r="C213" s="6"/>
      <c r="D213" s="7"/>
      <c r="E213" s="7"/>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4"/>
      <c r="B214" s="5"/>
      <c r="C214" s="6"/>
      <c r="D214" s="7"/>
      <c r="E214" s="7"/>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4"/>
      <c r="B215" s="5"/>
      <c r="C215" s="6"/>
      <c r="D215" s="7"/>
      <c r="E215" s="7"/>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4"/>
      <c r="B216" s="5"/>
      <c r="C216" s="6"/>
      <c r="D216" s="7"/>
      <c r="E216" s="7"/>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4"/>
      <c r="B217" s="5"/>
      <c r="C217" s="6"/>
      <c r="D217" s="7"/>
      <c r="E217" s="7"/>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4"/>
      <c r="B218" s="5"/>
      <c r="C218" s="6"/>
      <c r="D218" s="7"/>
      <c r="E218" s="7"/>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4"/>
      <c r="B219" s="5"/>
      <c r="C219" s="6"/>
      <c r="D219" s="7"/>
      <c r="E219" s="7"/>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4"/>
      <c r="B220" s="5"/>
      <c r="C220" s="6"/>
      <c r="D220" s="7"/>
      <c r="E220" s="7"/>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4"/>
      <c r="B221" s="5"/>
      <c r="C221" s="6"/>
      <c r="D221" s="7"/>
      <c r="E221" s="7"/>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4"/>
      <c r="B222" s="5"/>
      <c r="C222" s="6"/>
      <c r="D222" s="7"/>
      <c r="E222" s="7"/>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4"/>
      <c r="B223" s="5"/>
      <c r="C223" s="6"/>
      <c r="D223" s="7"/>
      <c r="E223" s="7"/>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4"/>
      <c r="B224" s="5"/>
      <c r="C224" s="6"/>
      <c r="D224" s="7"/>
      <c r="E224" s="7"/>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4"/>
      <c r="B225" s="5"/>
      <c r="C225" s="6"/>
      <c r="D225" s="7"/>
      <c r="E225" s="7"/>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4"/>
      <c r="B226" s="5"/>
      <c r="C226" s="6"/>
      <c r="D226" s="7"/>
      <c r="E226" s="7"/>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4"/>
      <c r="B227" s="5"/>
      <c r="C227" s="6"/>
      <c r="D227" s="7"/>
      <c r="E227" s="7"/>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4"/>
      <c r="B228" s="5"/>
      <c r="C228" s="6"/>
      <c r="D228" s="7"/>
      <c r="E228" s="7"/>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4"/>
      <c r="B229" s="5"/>
      <c r="C229" s="6"/>
      <c r="D229" s="7"/>
      <c r="E229" s="7"/>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4"/>
      <c r="B230" s="5"/>
      <c r="C230" s="6"/>
      <c r="D230" s="7"/>
      <c r="E230" s="7"/>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4"/>
      <c r="B231" s="5"/>
      <c r="C231" s="6"/>
      <c r="D231" s="7"/>
      <c r="E231" s="7"/>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4"/>
      <c r="B232" s="5"/>
      <c r="C232" s="6"/>
      <c r="D232" s="7"/>
      <c r="E232" s="7"/>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4"/>
      <c r="B233" s="5"/>
      <c r="C233" s="6"/>
      <c r="D233" s="7"/>
      <c r="E233" s="7"/>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4"/>
      <c r="B234" s="5"/>
      <c r="C234" s="6"/>
      <c r="D234" s="7"/>
      <c r="E234" s="7"/>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4"/>
      <c r="B235" s="5"/>
      <c r="C235" s="6"/>
      <c r="D235" s="7"/>
      <c r="E235" s="7"/>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4"/>
      <c r="B236" s="5"/>
      <c r="C236" s="6"/>
      <c r="D236" s="7"/>
      <c r="E236" s="7"/>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4"/>
      <c r="B237" s="5"/>
      <c r="C237" s="6"/>
      <c r="D237" s="7"/>
      <c r="E237" s="7"/>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4"/>
      <c r="B238" s="5"/>
      <c r="C238" s="6"/>
      <c r="D238" s="7"/>
      <c r="E238" s="7"/>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4"/>
      <c r="B239" s="5"/>
      <c r="C239" s="6"/>
      <c r="D239" s="7"/>
      <c r="E239" s="7"/>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4"/>
      <c r="B240" s="5"/>
      <c r="C240" s="6"/>
      <c r="D240" s="7"/>
      <c r="E240" s="7"/>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4"/>
      <c r="B241" s="5"/>
      <c r="C241" s="6"/>
      <c r="D241" s="7"/>
      <c r="E241" s="7"/>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4"/>
      <c r="B242" s="5"/>
      <c r="C242" s="6"/>
      <c r="D242" s="7"/>
      <c r="E242" s="7"/>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4"/>
      <c r="B243" s="5"/>
      <c r="C243" s="6"/>
      <c r="D243" s="7"/>
      <c r="E243" s="7"/>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4"/>
      <c r="B244" s="5"/>
      <c r="C244" s="6"/>
      <c r="D244" s="7"/>
      <c r="E244" s="7"/>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4"/>
      <c r="B245" s="5"/>
      <c r="C245" s="6"/>
      <c r="D245" s="7"/>
      <c r="E245" s="7"/>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4"/>
      <c r="B246" s="5"/>
      <c r="C246" s="6"/>
      <c r="D246" s="7"/>
      <c r="E246" s="7"/>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4"/>
      <c r="B247" s="5"/>
      <c r="C247" s="6"/>
      <c r="D247" s="7"/>
      <c r="E247" s="7"/>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4"/>
      <c r="B248" s="5"/>
      <c r="C248" s="6"/>
      <c r="D248" s="7"/>
      <c r="E248" s="7"/>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4"/>
      <c r="B249" s="5"/>
      <c r="C249" s="6"/>
      <c r="D249" s="7"/>
      <c r="E249" s="7"/>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4"/>
      <c r="B250" s="5"/>
      <c r="C250" s="6"/>
      <c r="D250" s="7"/>
      <c r="E250" s="7"/>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4"/>
      <c r="B251" s="5"/>
      <c r="C251" s="6"/>
      <c r="D251" s="7"/>
      <c r="E251" s="7"/>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4"/>
      <c r="B252" s="5"/>
      <c r="C252" s="6"/>
      <c r="D252" s="7"/>
      <c r="E252" s="7"/>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4"/>
      <c r="B253" s="5"/>
      <c r="C253" s="6"/>
      <c r="D253" s="7"/>
      <c r="E253" s="7"/>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4"/>
      <c r="B254" s="5"/>
      <c r="C254" s="6"/>
      <c r="D254" s="7"/>
      <c r="E254" s="7"/>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4"/>
      <c r="B255" s="5"/>
      <c r="C255" s="6"/>
      <c r="D255" s="7"/>
      <c r="E255" s="7"/>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4"/>
      <c r="B256" s="5"/>
      <c r="C256" s="6"/>
      <c r="D256" s="7"/>
      <c r="E256" s="7"/>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4"/>
      <c r="B257" s="5"/>
      <c r="C257" s="6"/>
      <c r="D257" s="7"/>
      <c r="E257" s="7"/>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4"/>
      <c r="B258" s="5"/>
      <c r="C258" s="6"/>
      <c r="D258" s="7"/>
      <c r="E258" s="7"/>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4"/>
      <c r="B259" s="5"/>
      <c r="C259" s="6"/>
      <c r="D259" s="7"/>
      <c r="E259" s="7"/>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4"/>
      <c r="B260" s="5"/>
      <c r="C260" s="6"/>
      <c r="D260" s="7"/>
      <c r="E260" s="7"/>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4"/>
      <c r="B261" s="5"/>
      <c r="C261" s="6"/>
      <c r="D261" s="7"/>
      <c r="E261" s="7"/>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4"/>
      <c r="B262" s="5"/>
      <c r="C262" s="6"/>
      <c r="D262" s="7"/>
      <c r="E262" s="7"/>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4"/>
      <c r="B263" s="5"/>
      <c r="C263" s="6"/>
      <c r="D263" s="7"/>
      <c r="E263" s="7"/>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4"/>
      <c r="B264" s="5"/>
      <c r="C264" s="6"/>
      <c r="D264" s="7"/>
      <c r="E264" s="7"/>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4"/>
      <c r="B265" s="5"/>
      <c r="C265" s="6"/>
      <c r="D265" s="7"/>
      <c r="E265" s="7"/>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4"/>
      <c r="B266" s="5"/>
      <c r="C266" s="6"/>
      <c r="D266" s="7"/>
      <c r="E266" s="7"/>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4"/>
      <c r="B267" s="5"/>
      <c r="C267" s="6"/>
      <c r="D267" s="7"/>
      <c r="E267" s="7"/>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4"/>
      <c r="B268" s="5"/>
      <c r="C268" s="6"/>
      <c r="D268" s="7"/>
      <c r="E268" s="7"/>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4"/>
      <c r="B269" s="5"/>
      <c r="C269" s="6"/>
      <c r="D269" s="7"/>
      <c r="E269" s="7"/>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4"/>
      <c r="B270" s="5"/>
      <c r="C270" s="6"/>
      <c r="D270" s="7"/>
      <c r="E270" s="7"/>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4"/>
      <c r="B271" s="5"/>
      <c r="C271" s="6"/>
      <c r="D271" s="7"/>
      <c r="E271" s="7"/>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4"/>
      <c r="B272" s="5"/>
      <c r="C272" s="6"/>
      <c r="D272" s="7"/>
      <c r="E272" s="7"/>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4"/>
      <c r="B273" s="5"/>
      <c r="C273" s="6"/>
      <c r="D273" s="7"/>
      <c r="E273" s="7"/>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4"/>
      <c r="B274" s="5"/>
      <c r="C274" s="6"/>
      <c r="D274" s="7"/>
      <c r="E274" s="7"/>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4"/>
      <c r="B275" s="5"/>
      <c r="C275" s="6"/>
      <c r="D275" s="7"/>
      <c r="E275" s="7"/>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4"/>
      <c r="B276" s="5"/>
      <c r="C276" s="6"/>
      <c r="D276" s="7"/>
      <c r="E276" s="7"/>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4"/>
      <c r="B277" s="5"/>
      <c r="C277" s="6"/>
      <c r="D277" s="7"/>
      <c r="E277" s="7"/>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4"/>
      <c r="B278" s="5"/>
      <c r="C278" s="6"/>
      <c r="D278" s="7"/>
      <c r="E278" s="7"/>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4"/>
      <c r="B279" s="5"/>
      <c r="C279" s="6"/>
      <c r="D279" s="7"/>
      <c r="E279" s="7"/>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4"/>
      <c r="B280" s="5"/>
      <c r="C280" s="6"/>
      <c r="D280" s="7"/>
      <c r="E280" s="7"/>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4"/>
      <c r="B281" s="5"/>
      <c r="C281" s="6"/>
      <c r="D281" s="7"/>
      <c r="E281" s="7"/>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4"/>
      <c r="B282" s="5"/>
      <c r="C282" s="6"/>
      <c r="D282" s="7"/>
      <c r="E282" s="7"/>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4"/>
      <c r="B283" s="5"/>
      <c r="C283" s="6"/>
      <c r="D283" s="7"/>
      <c r="E283" s="7"/>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4"/>
      <c r="B284" s="5"/>
      <c r="C284" s="6"/>
      <c r="D284" s="7"/>
      <c r="E284" s="7"/>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4"/>
      <c r="B285" s="5"/>
      <c r="C285" s="6"/>
      <c r="D285" s="7"/>
      <c r="E285" s="7"/>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4"/>
      <c r="B286" s="5"/>
      <c r="C286" s="6"/>
      <c r="D286" s="7"/>
      <c r="E286" s="7"/>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4"/>
      <c r="B287" s="5"/>
      <c r="C287" s="6"/>
      <c r="D287" s="7"/>
      <c r="E287" s="7"/>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4"/>
      <c r="B288" s="5"/>
      <c r="C288" s="6"/>
      <c r="D288" s="7"/>
      <c r="E288" s="7"/>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4"/>
      <c r="B289" s="5"/>
      <c r="C289" s="6"/>
      <c r="D289" s="7"/>
      <c r="E289" s="7"/>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4"/>
      <c r="B290" s="5"/>
      <c r="C290" s="6"/>
      <c r="D290" s="7"/>
      <c r="E290" s="7"/>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4"/>
      <c r="B291" s="5"/>
      <c r="C291" s="6"/>
      <c r="D291" s="7"/>
      <c r="E291" s="7"/>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4"/>
      <c r="B292" s="5"/>
      <c r="C292" s="6"/>
      <c r="D292" s="7"/>
      <c r="E292" s="7"/>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4"/>
      <c r="B293" s="5"/>
      <c r="C293" s="6"/>
      <c r="D293" s="7"/>
      <c r="E293" s="7"/>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4"/>
      <c r="B294" s="5"/>
      <c r="C294" s="6"/>
      <c r="D294" s="7"/>
      <c r="E294" s="7"/>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4"/>
      <c r="B295" s="5"/>
      <c r="C295" s="6"/>
      <c r="D295" s="7"/>
      <c r="E295" s="7"/>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4"/>
      <c r="B296" s="5"/>
      <c r="C296" s="6"/>
      <c r="D296" s="7"/>
      <c r="E296" s="7"/>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4"/>
      <c r="B297" s="5"/>
      <c r="C297" s="6"/>
      <c r="D297" s="7"/>
      <c r="E297" s="7"/>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4"/>
      <c r="B298" s="5"/>
      <c r="C298" s="6"/>
      <c r="D298" s="7"/>
      <c r="E298" s="7"/>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4"/>
      <c r="B299" s="5"/>
      <c r="C299" s="6"/>
      <c r="D299" s="7"/>
      <c r="E299" s="7"/>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4"/>
      <c r="B300" s="5"/>
      <c r="C300" s="6"/>
      <c r="D300" s="7"/>
      <c r="E300" s="7"/>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4"/>
      <c r="B301" s="5"/>
      <c r="C301" s="6"/>
      <c r="D301" s="7"/>
      <c r="E301" s="7"/>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4"/>
      <c r="B302" s="5"/>
      <c r="C302" s="6"/>
      <c r="D302" s="7"/>
      <c r="E302" s="7"/>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4"/>
      <c r="B303" s="5"/>
      <c r="C303" s="6"/>
      <c r="D303" s="7"/>
      <c r="E303" s="7"/>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4"/>
      <c r="B304" s="5"/>
      <c r="C304" s="6"/>
      <c r="D304" s="7"/>
      <c r="E304" s="7"/>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4"/>
      <c r="B305" s="5"/>
      <c r="C305" s="6"/>
      <c r="D305" s="7"/>
      <c r="E305" s="7"/>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4"/>
      <c r="B306" s="5"/>
      <c r="C306" s="6"/>
      <c r="D306" s="7"/>
      <c r="E306" s="7"/>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4"/>
      <c r="B307" s="5"/>
      <c r="C307" s="6"/>
      <c r="D307" s="7"/>
      <c r="E307" s="7"/>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4"/>
      <c r="B308" s="5"/>
      <c r="C308" s="6"/>
      <c r="D308" s="7"/>
      <c r="E308" s="7"/>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4"/>
      <c r="B309" s="5"/>
      <c r="C309" s="6"/>
      <c r="D309" s="7"/>
      <c r="E309" s="7"/>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4"/>
      <c r="B310" s="5"/>
      <c r="C310" s="6"/>
      <c r="D310" s="7"/>
      <c r="E310" s="7"/>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4"/>
      <c r="B311" s="5"/>
      <c r="C311" s="6"/>
      <c r="D311" s="7"/>
      <c r="E311" s="7"/>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4"/>
      <c r="B312" s="5"/>
      <c r="C312" s="6"/>
      <c r="D312" s="7"/>
      <c r="E312" s="7"/>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4"/>
      <c r="B313" s="5"/>
      <c r="C313" s="6"/>
      <c r="D313" s="7"/>
      <c r="E313" s="7"/>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4"/>
      <c r="B314" s="5"/>
      <c r="C314" s="6"/>
      <c r="D314" s="7"/>
      <c r="E314" s="7"/>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4"/>
      <c r="B315" s="5"/>
      <c r="C315" s="6"/>
      <c r="D315" s="7"/>
      <c r="E315" s="7"/>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4"/>
      <c r="B316" s="5"/>
      <c r="C316" s="6"/>
      <c r="D316" s="7"/>
      <c r="E316" s="7"/>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4"/>
      <c r="B317" s="5"/>
      <c r="C317" s="6"/>
      <c r="D317" s="7"/>
      <c r="E317" s="7"/>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4"/>
      <c r="B318" s="5"/>
      <c r="C318" s="6"/>
      <c r="D318" s="7"/>
      <c r="E318" s="7"/>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4"/>
      <c r="B319" s="5"/>
      <c r="C319" s="6"/>
      <c r="D319" s="7"/>
      <c r="E319" s="7"/>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4"/>
      <c r="B320" s="5"/>
      <c r="C320" s="6"/>
      <c r="D320" s="7"/>
      <c r="E320" s="7"/>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4"/>
      <c r="B321" s="5"/>
      <c r="C321" s="6"/>
      <c r="D321" s="7"/>
      <c r="E321" s="7"/>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4"/>
      <c r="B322" s="5"/>
      <c r="C322" s="6"/>
      <c r="D322" s="7"/>
      <c r="E322" s="7"/>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4"/>
      <c r="B323" s="5"/>
      <c r="C323" s="6"/>
      <c r="D323" s="7"/>
      <c r="E323" s="7"/>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4"/>
      <c r="B324" s="5"/>
      <c r="C324" s="6"/>
      <c r="D324" s="7"/>
      <c r="E324" s="7"/>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4"/>
      <c r="B325" s="5"/>
      <c r="C325" s="6"/>
      <c r="D325" s="7"/>
      <c r="E325" s="7"/>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4"/>
      <c r="B326" s="5"/>
      <c r="C326" s="6"/>
      <c r="D326" s="7"/>
      <c r="E326" s="7"/>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4"/>
      <c r="B327" s="5"/>
      <c r="C327" s="6"/>
      <c r="D327" s="7"/>
      <c r="E327" s="7"/>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4"/>
      <c r="B328" s="5"/>
      <c r="C328" s="6"/>
      <c r="D328" s="7"/>
      <c r="E328" s="7"/>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4"/>
      <c r="B329" s="5"/>
      <c r="C329" s="6"/>
      <c r="D329" s="7"/>
      <c r="E329" s="7"/>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4"/>
      <c r="B330" s="5"/>
      <c r="C330" s="6"/>
      <c r="D330" s="7"/>
      <c r="E330" s="7"/>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4"/>
      <c r="B331" s="5"/>
      <c r="C331" s="6"/>
      <c r="D331" s="7"/>
      <c r="E331" s="7"/>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4"/>
      <c r="B332" s="5"/>
      <c r="C332" s="6"/>
      <c r="D332" s="7"/>
      <c r="E332" s="7"/>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4"/>
      <c r="B333" s="5"/>
      <c r="C333" s="6"/>
      <c r="D333" s="7"/>
      <c r="E333" s="7"/>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4"/>
      <c r="B334" s="5"/>
      <c r="C334" s="6"/>
      <c r="D334" s="7"/>
      <c r="E334" s="7"/>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4"/>
      <c r="B335" s="5"/>
      <c r="C335" s="6"/>
      <c r="D335" s="7"/>
      <c r="E335" s="7"/>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4"/>
      <c r="B336" s="5"/>
      <c r="C336" s="6"/>
      <c r="D336" s="7"/>
      <c r="E336" s="7"/>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4"/>
      <c r="B337" s="5"/>
      <c r="C337" s="6"/>
      <c r="D337" s="7"/>
      <c r="E337" s="7"/>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4"/>
      <c r="B338" s="5"/>
      <c r="C338" s="6"/>
      <c r="D338" s="7"/>
      <c r="E338" s="7"/>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4"/>
      <c r="B339" s="5"/>
      <c r="C339" s="6"/>
      <c r="D339" s="7"/>
      <c r="E339" s="7"/>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4"/>
      <c r="B340" s="5"/>
      <c r="C340" s="6"/>
      <c r="D340" s="7"/>
      <c r="E340" s="7"/>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4"/>
      <c r="B341" s="5"/>
      <c r="C341" s="6"/>
      <c r="D341" s="7"/>
      <c r="E341" s="7"/>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4"/>
      <c r="B342" s="5"/>
      <c r="C342" s="6"/>
      <c r="D342" s="7"/>
      <c r="E342" s="7"/>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4"/>
      <c r="B343" s="5"/>
      <c r="C343" s="6"/>
      <c r="D343" s="7"/>
      <c r="E343" s="7"/>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4"/>
      <c r="B344" s="5"/>
      <c r="C344" s="6"/>
      <c r="D344" s="7"/>
      <c r="E344" s="7"/>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4"/>
      <c r="B345" s="5"/>
      <c r="C345" s="6"/>
      <c r="D345" s="7"/>
      <c r="E345" s="7"/>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4"/>
      <c r="B346" s="5"/>
      <c r="C346" s="6"/>
      <c r="D346" s="7"/>
      <c r="E346" s="7"/>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4"/>
      <c r="B347" s="5"/>
      <c r="C347" s="6"/>
      <c r="D347" s="7"/>
      <c r="E347" s="7"/>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4"/>
      <c r="B348" s="5"/>
      <c r="C348" s="6"/>
      <c r="D348" s="7"/>
      <c r="E348" s="7"/>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4"/>
      <c r="B349" s="5"/>
      <c r="C349" s="6"/>
      <c r="D349" s="7"/>
      <c r="E349" s="7"/>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4"/>
      <c r="B350" s="5"/>
      <c r="C350" s="6"/>
      <c r="D350" s="7"/>
      <c r="E350" s="7"/>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4"/>
      <c r="B351" s="5"/>
      <c r="C351" s="6"/>
      <c r="D351" s="7"/>
      <c r="E351" s="7"/>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4"/>
      <c r="B352" s="5"/>
      <c r="C352" s="6"/>
      <c r="D352" s="7"/>
      <c r="E352" s="7"/>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4"/>
      <c r="B353" s="5"/>
      <c r="C353" s="6"/>
      <c r="D353" s="7"/>
      <c r="E353" s="7"/>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4"/>
      <c r="B354" s="5"/>
      <c r="C354" s="6"/>
      <c r="D354" s="7"/>
      <c r="E354" s="7"/>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4"/>
      <c r="B355" s="5"/>
      <c r="C355" s="6"/>
      <c r="D355" s="7"/>
      <c r="E355" s="7"/>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4"/>
      <c r="B356" s="5"/>
      <c r="C356" s="6"/>
      <c r="D356" s="7"/>
      <c r="E356" s="7"/>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4"/>
      <c r="B357" s="5"/>
      <c r="C357" s="6"/>
      <c r="D357" s="7"/>
      <c r="E357" s="7"/>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4"/>
      <c r="B358" s="5"/>
      <c r="C358" s="6"/>
      <c r="D358" s="7"/>
      <c r="E358" s="7"/>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4"/>
      <c r="B359" s="5"/>
      <c r="C359" s="6"/>
      <c r="D359" s="7"/>
      <c r="E359" s="7"/>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4"/>
      <c r="B360" s="5"/>
      <c r="C360" s="6"/>
      <c r="D360" s="7"/>
      <c r="E360" s="7"/>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4"/>
      <c r="B361" s="5"/>
      <c r="C361" s="6"/>
      <c r="D361" s="7"/>
      <c r="E361" s="7"/>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4"/>
      <c r="B362" s="5"/>
      <c r="C362" s="6"/>
      <c r="D362" s="7"/>
      <c r="E362" s="7"/>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4"/>
      <c r="B363" s="5"/>
      <c r="C363" s="6"/>
      <c r="D363" s="7"/>
      <c r="E363" s="7"/>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4"/>
      <c r="B364" s="5"/>
      <c r="C364" s="6"/>
      <c r="D364" s="7"/>
      <c r="E364" s="7"/>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4"/>
      <c r="B365" s="5"/>
      <c r="C365" s="6"/>
      <c r="D365" s="7"/>
      <c r="E365" s="7"/>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4"/>
      <c r="B366" s="5"/>
      <c r="C366" s="6"/>
      <c r="D366" s="7"/>
      <c r="E366" s="7"/>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4"/>
      <c r="B367" s="5"/>
      <c r="C367" s="6"/>
      <c r="D367" s="7"/>
      <c r="E367" s="7"/>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4"/>
      <c r="B368" s="5"/>
      <c r="C368" s="6"/>
      <c r="D368" s="7"/>
      <c r="E368" s="7"/>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4"/>
      <c r="B369" s="5"/>
      <c r="C369" s="6"/>
      <c r="D369" s="7"/>
      <c r="E369" s="7"/>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4"/>
      <c r="B370" s="5"/>
      <c r="C370" s="6"/>
      <c r="D370" s="7"/>
      <c r="E370" s="7"/>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4"/>
      <c r="B371" s="5"/>
      <c r="C371" s="6"/>
      <c r="D371" s="7"/>
      <c r="E371" s="7"/>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4"/>
      <c r="B372" s="5"/>
      <c r="C372" s="6"/>
      <c r="D372" s="7"/>
      <c r="E372" s="7"/>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4"/>
      <c r="B373" s="5"/>
      <c r="C373" s="6"/>
      <c r="D373" s="7"/>
      <c r="E373" s="7"/>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4"/>
      <c r="B374" s="5"/>
      <c r="C374" s="6"/>
      <c r="D374" s="7"/>
      <c r="E374" s="7"/>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4"/>
      <c r="B375" s="5"/>
      <c r="C375" s="6"/>
      <c r="D375" s="7"/>
      <c r="E375" s="7"/>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4"/>
      <c r="B376" s="5"/>
      <c r="C376" s="6"/>
      <c r="D376" s="7"/>
      <c r="E376" s="7"/>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4"/>
      <c r="B377" s="5"/>
      <c r="C377" s="6"/>
      <c r="D377" s="7"/>
      <c r="E377" s="7"/>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4"/>
      <c r="B378" s="5"/>
      <c r="C378" s="6"/>
      <c r="D378" s="7"/>
      <c r="E378" s="7"/>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4"/>
      <c r="B379" s="5"/>
      <c r="C379" s="6"/>
      <c r="D379" s="7"/>
      <c r="E379" s="7"/>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4"/>
      <c r="B380" s="5"/>
      <c r="C380" s="6"/>
      <c r="D380" s="7"/>
      <c r="E380" s="7"/>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4"/>
      <c r="B381" s="5"/>
      <c r="C381" s="6"/>
      <c r="D381" s="7"/>
      <c r="E381" s="7"/>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4"/>
      <c r="B382" s="5"/>
      <c r="C382" s="6"/>
      <c r="D382" s="7"/>
      <c r="E382" s="7"/>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4"/>
      <c r="B383" s="5"/>
      <c r="C383" s="6"/>
      <c r="D383" s="7"/>
      <c r="E383" s="7"/>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4"/>
      <c r="B384" s="5"/>
      <c r="C384" s="6"/>
      <c r="D384" s="7"/>
      <c r="E384" s="7"/>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4"/>
      <c r="B385" s="5"/>
      <c r="C385" s="6"/>
      <c r="D385" s="7"/>
      <c r="E385" s="7"/>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4"/>
      <c r="B386" s="5"/>
      <c r="C386" s="6"/>
      <c r="D386" s="7"/>
      <c r="E386" s="7"/>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4"/>
      <c r="B387" s="5"/>
      <c r="C387" s="6"/>
      <c r="D387" s="7"/>
      <c r="E387" s="7"/>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4"/>
      <c r="B388" s="5"/>
      <c r="C388" s="6"/>
      <c r="D388" s="7"/>
      <c r="E388" s="7"/>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4"/>
      <c r="B389" s="5"/>
      <c r="C389" s="6"/>
      <c r="D389" s="7"/>
      <c r="E389" s="7"/>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4"/>
      <c r="B390" s="5"/>
      <c r="C390" s="6"/>
      <c r="D390" s="7"/>
      <c r="E390" s="7"/>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4"/>
      <c r="B391" s="5"/>
      <c r="C391" s="6"/>
      <c r="D391" s="7"/>
      <c r="E391" s="7"/>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4"/>
      <c r="B392" s="5"/>
      <c r="C392" s="6"/>
      <c r="D392" s="7"/>
      <c r="E392" s="7"/>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4"/>
      <c r="B393" s="5"/>
      <c r="C393" s="6"/>
      <c r="D393" s="7"/>
      <c r="E393" s="7"/>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4"/>
      <c r="B394" s="5"/>
      <c r="C394" s="6"/>
      <c r="D394" s="7"/>
      <c r="E394" s="7"/>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4"/>
      <c r="B395" s="5"/>
      <c r="C395" s="6"/>
      <c r="D395" s="7"/>
      <c r="E395" s="7"/>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4"/>
      <c r="B396" s="5"/>
      <c r="C396" s="6"/>
      <c r="D396" s="7"/>
      <c r="E396" s="7"/>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4"/>
      <c r="B397" s="5"/>
      <c r="C397" s="6"/>
      <c r="D397" s="7"/>
      <c r="E397" s="7"/>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4"/>
      <c r="B398" s="5"/>
      <c r="C398" s="6"/>
      <c r="D398" s="7"/>
      <c r="E398" s="7"/>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4"/>
      <c r="B399" s="5"/>
      <c r="C399" s="6"/>
      <c r="D399" s="7"/>
      <c r="E399" s="7"/>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4"/>
      <c r="B400" s="5"/>
      <c r="C400" s="6"/>
      <c r="D400" s="7"/>
      <c r="E400" s="7"/>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4"/>
      <c r="B401" s="5"/>
      <c r="C401" s="6"/>
      <c r="D401" s="7"/>
      <c r="E401" s="7"/>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4"/>
      <c r="B402" s="5"/>
      <c r="C402" s="6"/>
      <c r="D402" s="7"/>
      <c r="E402" s="7"/>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4"/>
      <c r="B403" s="5"/>
      <c r="C403" s="6"/>
      <c r="D403" s="7"/>
      <c r="E403" s="7"/>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4"/>
      <c r="B404" s="5"/>
      <c r="C404" s="6"/>
      <c r="D404" s="7"/>
      <c r="E404" s="7"/>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4"/>
      <c r="B405" s="5"/>
      <c r="C405" s="6"/>
      <c r="D405" s="7"/>
      <c r="E405" s="7"/>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4"/>
      <c r="B406" s="5"/>
      <c r="C406" s="6"/>
      <c r="D406" s="7"/>
      <c r="E406" s="7"/>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4"/>
      <c r="B407" s="5"/>
      <c r="C407" s="6"/>
      <c r="D407" s="7"/>
      <c r="E407" s="7"/>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4"/>
      <c r="B408" s="5"/>
      <c r="C408" s="6"/>
      <c r="D408" s="7"/>
      <c r="E408" s="7"/>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4"/>
      <c r="B409" s="5"/>
      <c r="C409" s="6"/>
      <c r="D409" s="7"/>
      <c r="E409" s="7"/>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4"/>
      <c r="B410" s="5"/>
      <c r="C410" s="6"/>
      <c r="D410" s="7"/>
      <c r="E410" s="7"/>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4"/>
      <c r="B411" s="5"/>
      <c r="C411" s="6"/>
      <c r="D411" s="7"/>
      <c r="E411" s="7"/>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4"/>
      <c r="B412" s="5"/>
      <c r="C412" s="6"/>
      <c r="D412" s="7"/>
      <c r="E412" s="7"/>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4"/>
      <c r="B413" s="5"/>
      <c r="C413" s="6"/>
      <c r="D413" s="7"/>
      <c r="E413" s="7"/>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4"/>
      <c r="B414" s="5"/>
      <c r="C414" s="6"/>
      <c r="D414" s="7"/>
      <c r="E414" s="7"/>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4"/>
      <c r="B415" s="5"/>
      <c r="C415" s="6"/>
      <c r="D415" s="7"/>
      <c r="E415" s="7"/>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4"/>
      <c r="B416" s="5"/>
      <c r="C416" s="6"/>
      <c r="D416" s="7"/>
      <c r="E416" s="7"/>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4"/>
      <c r="B417" s="5"/>
      <c r="C417" s="6"/>
      <c r="D417" s="7"/>
      <c r="E417" s="7"/>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4"/>
      <c r="B418" s="5"/>
      <c r="C418" s="6"/>
      <c r="D418" s="7"/>
      <c r="E418" s="7"/>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4"/>
      <c r="B419" s="5"/>
      <c r="C419" s="6"/>
      <c r="D419" s="7"/>
      <c r="E419" s="7"/>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4"/>
      <c r="B420" s="5"/>
      <c r="C420" s="6"/>
      <c r="D420" s="7"/>
      <c r="E420" s="7"/>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4"/>
      <c r="B421" s="5"/>
      <c r="C421" s="6"/>
      <c r="D421" s="7"/>
      <c r="E421" s="7"/>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4"/>
      <c r="B422" s="5"/>
      <c r="C422" s="6"/>
      <c r="D422" s="7"/>
      <c r="E422" s="7"/>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4"/>
      <c r="B423" s="5"/>
      <c r="C423" s="6"/>
      <c r="D423" s="7"/>
      <c r="E423" s="7"/>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4"/>
      <c r="B424" s="5"/>
      <c r="C424" s="6"/>
      <c r="D424" s="7"/>
      <c r="E424" s="7"/>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4"/>
      <c r="B425" s="5"/>
      <c r="C425" s="6"/>
      <c r="D425" s="7"/>
      <c r="E425" s="7"/>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4"/>
      <c r="B426" s="5"/>
      <c r="C426" s="6"/>
      <c r="D426" s="7"/>
      <c r="E426" s="7"/>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4"/>
      <c r="B427" s="5"/>
      <c r="C427" s="6"/>
      <c r="D427" s="7"/>
      <c r="E427" s="7"/>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4"/>
      <c r="B428" s="5"/>
      <c r="C428" s="6"/>
      <c r="D428" s="7"/>
      <c r="E428" s="7"/>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4"/>
      <c r="B429" s="5"/>
      <c r="C429" s="6"/>
      <c r="D429" s="7"/>
      <c r="E429" s="7"/>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4"/>
      <c r="B430" s="5"/>
      <c r="C430" s="6"/>
      <c r="D430" s="7"/>
      <c r="E430" s="7"/>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4"/>
      <c r="B431" s="5"/>
      <c r="C431" s="6"/>
      <c r="D431" s="7"/>
      <c r="E431" s="7"/>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4"/>
      <c r="B432" s="5"/>
      <c r="C432" s="6"/>
      <c r="D432" s="7"/>
      <c r="E432" s="7"/>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4"/>
      <c r="B433" s="5"/>
      <c r="C433" s="6"/>
      <c r="D433" s="7"/>
      <c r="E433" s="7"/>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4"/>
      <c r="B434" s="5"/>
      <c r="C434" s="6"/>
      <c r="D434" s="7"/>
      <c r="E434" s="7"/>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4"/>
      <c r="B435" s="5"/>
      <c r="C435" s="6"/>
      <c r="D435" s="7"/>
      <c r="E435" s="7"/>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4"/>
      <c r="B436" s="5"/>
      <c r="C436" s="6"/>
      <c r="D436" s="7"/>
      <c r="E436" s="7"/>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4"/>
      <c r="B437" s="5"/>
      <c r="C437" s="6"/>
      <c r="D437" s="7"/>
      <c r="E437" s="7"/>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4"/>
      <c r="B438" s="5"/>
      <c r="C438" s="6"/>
      <c r="D438" s="7"/>
      <c r="E438" s="7"/>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4"/>
      <c r="B439" s="5"/>
      <c r="C439" s="6"/>
      <c r="D439" s="7"/>
      <c r="E439" s="7"/>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4"/>
      <c r="B440" s="5"/>
      <c r="C440" s="6"/>
      <c r="D440" s="7"/>
      <c r="E440" s="7"/>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4"/>
      <c r="B441" s="5"/>
      <c r="C441" s="6"/>
      <c r="D441" s="7"/>
      <c r="E441" s="7"/>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4"/>
      <c r="B442" s="5"/>
      <c r="C442" s="6"/>
      <c r="D442" s="7"/>
      <c r="E442" s="7"/>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4"/>
      <c r="B443" s="5"/>
      <c r="C443" s="6"/>
      <c r="D443" s="7"/>
      <c r="E443" s="7"/>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4"/>
      <c r="B444" s="5"/>
      <c r="C444" s="6"/>
      <c r="D444" s="7"/>
      <c r="E444" s="7"/>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4"/>
      <c r="B445" s="5"/>
      <c r="C445" s="6"/>
      <c r="D445" s="7"/>
      <c r="E445" s="7"/>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4"/>
      <c r="B446" s="5"/>
      <c r="C446" s="6"/>
      <c r="D446" s="7"/>
      <c r="E446" s="7"/>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4"/>
      <c r="B447" s="5"/>
      <c r="C447" s="6"/>
      <c r="D447" s="7"/>
      <c r="E447" s="7"/>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4"/>
      <c r="B448" s="5"/>
      <c r="C448" s="6"/>
      <c r="D448" s="7"/>
      <c r="E448" s="7"/>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4"/>
      <c r="B449" s="5"/>
      <c r="C449" s="6"/>
      <c r="D449" s="7"/>
      <c r="E449" s="7"/>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4"/>
      <c r="B450" s="5"/>
      <c r="C450" s="6"/>
      <c r="D450" s="7"/>
      <c r="E450" s="7"/>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4"/>
      <c r="B451" s="5"/>
      <c r="C451" s="6"/>
      <c r="D451" s="7"/>
      <c r="E451" s="7"/>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4"/>
      <c r="B452" s="5"/>
      <c r="C452" s="6"/>
      <c r="D452" s="7"/>
      <c r="E452" s="7"/>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4"/>
      <c r="B453" s="5"/>
      <c r="C453" s="6"/>
      <c r="D453" s="7"/>
      <c r="E453" s="7"/>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4"/>
      <c r="B454" s="5"/>
      <c r="C454" s="6"/>
      <c r="D454" s="7"/>
      <c r="E454" s="7"/>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4"/>
      <c r="B455" s="5"/>
      <c r="C455" s="6"/>
      <c r="D455" s="7"/>
      <c r="E455" s="7"/>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4"/>
      <c r="B456" s="5"/>
      <c r="C456" s="6"/>
      <c r="D456" s="7"/>
      <c r="E456" s="7"/>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4"/>
      <c r="B457" s="5"/>
      <c r="C457" s="6"/>
      <c r="D457" s="7"/>
      <c r="E457" s="7"/>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4"/>
      <c r="B458" s="5"/>
      <c r="C458" s="6"/>
      <c r="D458" s="7"/>
      <c r="E458" s="7"/>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4"/>
      <c r="B459" s="5"/>
      <c r="C459" s="6"/>
      <c r="D459" s="7"/>
      <c r="E459" s="7"/>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4"/>
      <c r="B460" s="5"/>
      <c r="C460" s="6"/>
      <c r="D460" s="7"/>
      <c r="E460" s="7"/>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4"/>
      <c r="B461" s="5"/>
      <c r="C461" s="6"/>
      <c r="D461" s="7"/>
      <c r="E461" s="7"/>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4"/>
      <c r="B462" s="5"/>
      <c r="C462" s="6"/>
      <c r="D462" s="7"/>
      <c r="E462" s="7"/>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4"/>
      <c r="B463" s="5"/>
      <c r="C463" s="6"/>
      <c r="D463" s="7"/>
      <c r="E463" s="7"/>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4"/>
      <c r="B464" s="5"/>
      <c r="C464" s="6"/>
      <c r="D464" s="7"/>
      <c r="E464" s="7"/>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4"/>
      <c r="B465" s="5"/>
      <c r="C465" s="6"/>
      <c r="D465" s="7"/>
      <c r="E465" s="7"/>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4"/>
      <c r="B466" s="5"/>
      <c r="C466" s="6"/>
      <c r="D466" s="7"/>
      <c r="E466" s="7"/>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4"/>
      <c r="B467" s="5"/>
      <c r="C467" s="6"/>
      <c r="D467" s="7"/>
      <c r="E467" s="7"/>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4"/>
      <c r="B468" s="5"/>
      <c r="C468" s="6"/>
      <c r="D468" s="7"/>
      <c r="E468" s="7"/>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4"/>
      <c r="B469" s="5"/>
      <c r="C469" s="6"/>
      <c r="D469" s="7"/>
      <c r="E469" s="7"/>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4"/>
      <c r="B470" s="5"/>
      <c r="C470" s="6"/>
      <c r="D470" s="7"/>
      <c r="E470" s="7"/>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4"/>
      <c r="B471" s="5"/>
      <c r="C471" s="6"/>
      <c r="D471" s="7"/>
      <c r="E471" s="7"/>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4"/>
      <c r="B472" s="5"/>
      <c r="C472" s="6"/>
      <c r="D472" s="7"/>
      <c r="E472" s="7"/>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4"/>
      <c r="B473" s="5"/>
      <c r="C473" s="6"/>
      <c r="D473" s="7"/>
      <c r="E473" s="7"/>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4"/>
      <c r="B474" s="5"/>
      <c r="C474" s="6"/>
      <c r="D474" s="7"/>
      <c r="E474" s="7"/>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4"/>
      <c r="B475" s="5"/>
      <c r="C475" s="6"/>
      <c r="D475" s="7"/>
      <c r="E475" s="7"/>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4"/>
      <c r="B476" s="5"/>
      <c r="C476" s="6"/>
      <c r="D476" s="7"/>
      <c r="E476" s="7"/>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4"/>
      <c r="B477" s="5"/>
      <c r="C477" s="6"/>
      <c r="D477" s="7"/>
      <c r="E477" s="7"/>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4"/>
      <c r="B478" s="5"/>
      <c r="C478" s="6"/>
      <c r="D478" s="7"/>
      <c r="E478" s="7"/>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4"/>
      <c r="B479" s="5"/>
      <c r="C479" s="6"/>
      <c r="D479" s="7"/>
      <c r="E479" s="7"/>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4"/>
      <c r="B480" s="5"/>
      <c r="C480" s="6"/>
      <c r="D480" s="7"/>
      <c r="E480" s="7"/>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4"/>
      <c r="B481" s="5"/>
      <c r="C481" s="6"/>
      <c r="D481" s="7"/>
      <c r="E481" s="7"/>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4"/>
      <c r="B482" s="5"/>
      <c r="C482" s="6"/>
      <c r="D482" s="7"/>
      <c r="E482" s="7"/>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4"/>
      <c r="B483" s="5"/>
      <c r="C483" s="6"/>
      <c r="D483" s="7"/>
      <c r="E483" s="7"/>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4"/>
      <c r="B484" s="5"/>
      <c r="C484" s="6"/>
      <c r="D484" s="7"/>
      <c r="E484" s="7"/>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4"/>
      <c r="B485" s="5"/>
      <c r="C485" s="6"/>
      <c r="D485" s="7"/>
      <c r="E485" s="7"/>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4"/>
      <c r="B486" s="5"/>
      <c r="C486" s="6"/>
      <c r="D486" s="7"/>
      <c r="E486" s="7"/>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4"/>
      <c r="B487" s="5"/>
      <c r="C487" s="6"/>
      <c r="D487" s="7"/>
      <c r="E487" s="7"/>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4"/>
      <c r="B488" s="5"/>
      <c r="C488" s="6"/>
      <c r="D488" s="7"/>
      <c r="E488" s="7"/>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4"/>
      <c r="B489" s="5"/>
      <c r="C489" s="6"/>
      <c r="D489" s="7"/>
      <c r="E489" s="7"/>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4"/>
      <c r="B490" s="5"/>
      <c r="C490" s="6"/>
      <c r="D490" s="7"/>
      <c r="E490" s="7"/>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4"/>
      <c r="B491" s="5"/>
      <c r="C491" s="6"/>
      <c r="D491" s="7"/>
      <c r="E491" s="7"/>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4"/>
      <c r="B492" s="5"/>
      <c r="C492" s="6"/>
      <c r="D492" s="7"/>
      <c r="E492" s="7"/>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4"/>
      <c r="B493" s="5"/>
      <c r="C493" s="6"/>
      <c r="D493" s="7"/>
      <c r="E493" s="7"/>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4"/>
      <c r="B494" s="5"/>
      <c r="C494" s="6"/>
      <c r="D494" s="7"/>
      <c r="E494" s="7"/>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4"/>
      <c r="B495" s="5"/>
      <c r="C495" s="6"/>
      <c r="D495" s="7"/>
      <c r="E495" s="7"/>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4"/>
      <c r="B496" s="5"/>
      <c r="C496" s="6"/>
      <c r="D496" s="7"/>
      <c r="E496" s="7"/>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4"/>
      <c r="B497" s="5"/>
      <c r="C497" s="6"/>
      <c r="D497" s="7"/>
      <c r="E497" s="7"/>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4"/>
      <c r="B498" s="5"/>
      <c r="C498" s="6"/>
      <c r="D498" s="7"/>
      <c r="E498" s="7"/>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4"/>
      <c r="B499" s="5"/>
      <c r="C499" s="6"/>
      <c r="D499" s="7"/>
      <c r="E499" s="7"/>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4"/>
      <c r="B500" s="5"/>
      <c r="C500" s="6"/>
      <c r="D500" s="7"/>
      <c r="E500" s="7"/>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4"/>
      <c r="B501" s="5"/>
      <c r="C501" s="6"/>
      <c r="D501" s="7"/>
      <c r="E501" s="7"/>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4"/>
      <c r="B502" s="5"/>
      <c r="C502" s="6"/>
      <c r="D502" s="7"/>
      <c r="E502" s="7"/>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4"/>
      <c r="B503" s="5"/>
      <c r="C503" s="6"/>
      <c r="D503" s="7"/>
      <c r="E503" s="7"/>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4"/>
      <c r="B504" s="5"/>
      <c r="C504" s="6"/>
      <c r="D504" s="7"/>
      <c r="E504" s="7"/>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4"/>
      <c r="B505" s="5"/>
      <c r="C505" s="6"/>
      <c r="D505" s="7"/>
      <c r="E505" s="7"/>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4"/>
      <c r="B506" s="5"/>
      <c r="C506" s="6"/>
      <c r="D506" s="7"/>
      <c r="E506" s="7"/>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4"/>
      <c r="B507" s="5"/>
      <c r="C507" s="6"/>
      <c r="D507" s="7"/>
      <c r="E507" s="7"/>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4"/>
      <c r="B508" s="5"/>
      <c r="C508" s="6"/>
      <c r="D508" s="7"/>
      <c r="E508" s="7"/>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4"/>
      <c r="B509" s="5"/>
      <c r="C509" s="6"/>
      <c r="D509" s="7"/>
      <c r="E509" s="7"/>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4"/>
      <c r="B510" s="5"/>
      <c r="C510" s="6"/>
      <c r="D510" s="7"/>
      <c r="E510" s="7"/>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4"/>
      <c r="B511" s="5"/>
      <c r="C511" s="6"/>
      <c r="D511" s="7"/>
      <c r="E511" s="7"/>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4"/>
      <c r="B512" s="5"/>
      <c r="C512" s="6"/>
      <c r="D512" s="7"/>
      <c r="E512" s="7"/>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4"/>
      <c r="B513" s="5"/>
      <c r="C513" s="6"/>
      <c r="D513" s="7"/>
      <c r="E513" s="7"/>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4"/>
      <c r="B514" s="5"/>
      <c r="C514" s="6"/>
      <c r="D514" s="7"/>
      <c r="E514" s="7"/>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4"/>
      <c r="B515" s="5"/>
      <c r="C515" s="6"/>
      <c r="D515" s="7"/>
      <c r="E515" s="7"/>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4"/>
      <c r="B516" s="5"/>
      <c r="C516" s="6"/>
      <c r="D516" s="7"/>
      <c r="E516" s="7"/>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4"/>
      <c r="B517" s="5"/>
      <c r="C517" s="6"/>
      <c r="D517" s="7"/>
      <c r="E517" s="7"/>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4"/>
      <c r="B518" s="5"/>
      <c r="C518" s="6"/>
      <c r="D518" s="7"/>
      <c r="E518" s="7"/>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4"/>
      <c r="B519" s="5"/>
      <c r="C519" s="6"/>
      <c r="D519" s="7"/>
      <c r="E519" s="7"/>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4"/>
      <c r="B520" s="5"/>
      <c r="C520" s="6"/>
      <c r="D520" s="7"/>
      <c r="E520" s="7"/>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4"/>
      <c r="B521" s="5"/>
      <c r="C521" s="6"/>
      <c r="D521" s="7"/>
      <c r="E521" s="7"/>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4"/>
      <c r="B522" s="5"/>
      <c r="C522" s="6"/>
      <c r="D522" s="7"/>
      <c r="E522" s="7"/>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4"/>
      <c r="B523" s="5"/>
      <c r="C523" s="6"/>
      <c r="D523" s="7"/>
      <c r="E523" s="7"/>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4"/>
      <c r="B524" s="5"/>
      <c r="C524" s="6"/>
      <c r="D524" s="7"/>
      <c r="E524" s="7"/>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4"/>
      <c r="B525" s="5"/>
      <c r="C525" s="6"/>
      <c r="D525" s="7"/>
      <c r="E525" s="7"/>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4"/>
      <c r="B526" s="5"/>
      <c r="C526" s="6"/>
      <c r="D526" s="7"/>
      <c r="E526" s="7"/>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4"/>
      <c r="B527" s="5"/>
      <c r="C527" s="6"/>
      <c r="D527" s="7"/>
      <c r="E527" s="7"/>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4"/>
      <c r="B528" s="5"/>
      <c r="C528" s="6"/>
      <c r="D528" s="7"/>
      <c r="E528" s="7"/>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4"/>
      <c r="B529" s="5"/>
      <c r="C529" s="6"/>
      <c r="D529" s="7"/>
      <c r="E529" s="7"/>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4"/>
      <c r="B530" s="5"/>
      <c r="C530" s="6"/>
      <c r="D530" s="7"/>
      <c r="E530" s="7"/>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4"/>
      <c r="B531" s="5"/>
      <c r="C531" s="6"/>
      <c r="D531" s="7"/>
      <c r="E531" s="7"/>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4"/>
      <c r="B532" s="5"/>
      <c r="C532" s="6"/>
      <c r="D532" s="7"/>
      <c r="E532" s="7"/>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4"/>
      <c r="B533" s="5"/>
      <c r="C533" s="6"/>
      <c r="D533" s="7"/>
      <c r="E533" s="7"/>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4"/>
      <c r="B534" s="5"/>
      <c r="C534" s="6"/>
      <c r="D534" s="7"/>
      <c r="E534" s="7"/>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4"/>
      <c r="B535" s="5"/>
      <c r="C535" s="6"/>
      <c r="D535" s="7"/>
      <c r="E535" s="7"/>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4"/>
      <c r="B536" s="5"/>
      <c r="C536" s="6"/>
      <c r="D536" s="7"/>
      <c r="E536" s="7"/>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4"/>
      <c r="B537" s="5"/>
      <c r="C537" s="6"/>
      <c r="D537" s="7"/>
      <c r="E537" s="7"/>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4"/>
      <c r="B538" s="5"/>
      <c r="C538" s="6"/>
      <c r="D538" s="7"/>
      <c r="E538" s="7"/>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4"/>
      <c r="B539" s="5"/>
      <c r="C539" s="6"/>
      <c r="D539" s="7"/>
      <c r="E539" s="7"/>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4"/>
      <c r="B540" s="5"/>
      <c r="C540" s="6"/>
      <c r="D540" s="7"/>
      <c r="E540" s="7"/>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4"/>
      <c r="B541" s="5"/>
      <c r="C541" s="6"/>
      <c r="D541" s="7"/>
      <c r="E541" s="7"/>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4"/>
      <c r="B542" s="5"/>
      <c r="C542" s="6"/>
      <c r="D542" s="7"/>
      <c r="E542" s="7"/>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4"/>
      <c r="B543" s="5"/>
      <c r="C543" s="6"/>
      <c r="D543" s="7"/>
      <c r="E543" s="7"/>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4"/>
      <c r="B544" s="5"/>
      <c r="C544" s="6"/>
      <c r="D544" s="7"/>
      <c r="E544" s="7"/>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4"/>
      <c r="B545" s="5"/>
      <c r="C545" s="6"/>
      <c r="D545" s="7"/>
      <c r="E545" s="7"/>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4"/>
      <c r="B546" s="5"/>
      <c r="C546" s="6"/>
      <c r="D546" s="7"/>
      <c r="E546" s="7"/>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4"/>
      <c r="B547" s="5"/>
      <c r="C547" s="6"/>
      <c r="D547" s="7"/>
      <c r="E547" s="7"/>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4"/>
      <c r="B548" s="5"/>
      <c r="C548" s="6"/>
      <c r="D548" s="7"/>
      <c r="E548" s="7"/>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4"/>
      <c r="B549" s="5"/>
      <c r="C549" s="6"/>
      <c r="D549" s="7"/>
      <c r="E549" s="7"/>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4"/>
      <c r="B550" s="5"/>
      <c r="C550" s="6"/>
      <c r="D550" s="7"/>
      <c r="E550" s="7"/>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4"/>
      <c r="B551" s="5"/>
      <c r="C551" s="6"/>
      <c r="D551" s="7"/>
      <c r="E551" s="7"/>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4"/>
      <c r="B552" s="5"/>
      <c r="C552" s="6"/>
      <c r="D552" s="7"/>
      <c r="E552" s="7"/>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4"/>
      <c r="B553" s="5"/>
      <c r="C553" s="6"/>
      <c r="D553" s="7"/>
      <c r="E553" s="7"/>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4"/>
      <c r="B554" s="5"/>
      <c r="C554" s="6"/>
      <c r="D554" s="7"/>
      <c r="E554" s="7"/>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4"/>
      <c r="B555" s="5"/>
      <c r="C555" s="6"/>
      <c r="D555" s="7"/>
      <c r="E555" s="7"/>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4"/>
      <c r="B556" s="5"/>
      <c r="C556" s="6"/>
      <c r="D556" s="7"/>
      <c r="E556" s="7"/>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4"/>
      <c r="B557" s="5"/>
      <c r="C557" s="6"/>
      <c r="D557" s="7"/>
      <c r="E557" s="7"/>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4"/>
      <c r="B558" s="5"/>
      <c r="C558" s="6"/>
      <c r="D558" s="7"/>
      <c r="E558" s="7"/>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4"/>
      <c r="B559" s="5"/>
      <c r="C559" s="6"/>
      <c r="D559" s="7"/>
      <c r="E559" s="7"/>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4"/>
      <c r="B560" s="5"/>
      <c r="C560" s="6"/>
      <c r="D560" s="7"/>
      <c r="E560" s="7"/>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4"/>
      <c r="B561" s="5"/>
      <c r="C561" s="6"/>
      <c r="D561" s="7"/>
      <c r="E561" s="7"/>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4"/>
      <c r="B562" s="5"/>
      <c r="C562" s="6"/>
      <c r="D562" s="7"/>
      <c r="E562" s="7"/>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4"/>
      <c r="B563" s="5"/>
      <c r="C563" s="6"/>
      <c r="D563" s="7"/>
      <c r="E563" s="7"/>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4"/>
      <c r="B564" s="5"/>
      <c r="C564" s="6"/>
      <c r="D564" s="7"/>
      <c r="E564" s="7"/>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4"/>
      <c r="B565" s="5"/>
      <c r="C565" s="6"/>
      <c r="D565" s="7"/>
      <c r="E565" s="7"/>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4"/>
      <c r="B566" s="5"/>
      <c r="C566" s="6"/>
      <c r="D566" s="7"/>
      <c r="E566" s="7"/>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4"/>
      <c r="B567" s="5"/>
      <c r="C567" s="6"/>
      <c r="D567" s="7"/>
      <c r="E567" s="7"/>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4"/>
      <c r="B568" s="5"/>
      <c r="C568" s="6"/>
      <c r="D568" s="7"/>
      <c r="E568" s="7"/>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4"/>
      <c r="B569" s="5"/>
      <c r="C569" s="6"/>
      <c r="D569" s="7"/>
      <c r="E569" s="7"/>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4"/>
      <c r="B570" s="5"/>
      <c r="C570" s="6"/>
      <c r="D570" s="7"/>
      <c r="E570" s="7"/>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4"/>
      <c r="B571" s="5"/>
      <c r="C571" s="6"/>
      <c r="D571" s="7"/>
      <c r="E571" s="7"/>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4"/>
      <c r="B572" s="5"/>
      <c r="C572" s="6"/>
      <c r="D572" s="7"/>
      <c r="E572" s="7"/>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4"/>
      <c r="B573" s="5"/>
      <c r="C573" s="6"/>
      <c r="D573" s="7"/>
      <c r="E573" s="7"/>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4"/>
      <c r="B574" s="5"/>
      <c r="C574" s="6"/>
      <c r="D574" s="7"/>
      <c r="E574" s="7"/>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4"/>
      <c r="B575" s="5"/>
      <c r="C575" s="6"/>
      <c r="D575" s="7"/>
      <c r="E575" s="7"/>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4"/>
      <c r="B576" s="5"/>
      <c r="C576" s="6"/>
      <c r="D576" s="7"/>
      <c r="E576" s="7"/>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4"/>
      <c r="B577" s="5"/>
      <c r="C577" s="6"/>
      <c r="D577" s="7"/>
      <c r="E577" s="7"/>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4"/>
      <c r="B578" s="5"/>
      <c r="C578" s="6"/>
      <c r="D578" s="7"/>
      <c r="E578" s="7"/>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4"/>
      <c r="B579" s="5"/>
      <c r="C579" s="6"/>
      <c r="D579" s="7"/>
      <c r="E579" s="7"/>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4"/>
      <c r="B580" s="5"/>
      <c r="C580" s="6"/>
      <c r="D580" s="7"/>
      <c r="E580" s="7"/>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4"/>
      <c r="B581" s="5"/>
      <c r="C581" s="6"/>
      <c r="D581" s="7"/>
      <c r="E581" s="7"/>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4"/>
      <c r="B582" s="5"/>
      <c r="C582" s="6"/>
      <c r="D582" s="7"/>
      <c r="E582" s="7"/>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4"/>
      <c r="B583" s="5"/>
      <c r="C583" s="6"/>
      <c r="D583" s="7"/>
      <c r="E583" s="7"/>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4"/>
      <c r="B584" s="5"/>
      <c r="C584" s="6"/>
      <c r="D584" s="7"/>
      <c r="E584" s="7"/>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4"/>
      <c r="B585" s="5"/>
      <c r="C585" s="6"/>
      <c r="D585" s="7"/>
      <c r="E585" s="7"/>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4"/>
      <c r="B586" s="5"/>
      <c r="C586" s="6"/>
      <c r="D586" s="7"/>
      <c r="E586" s="7"/>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4"/>
      <c r="B587" s="5"/>
      <c r="C587" s="6"/>
      <c r="D587" s="7"/>
      <c r="E587" s="7"/>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4"/>
      <c r="B588" s="5"/>
      <c r="C588" s="6"/>
      <c r="D588" s="7"/>
      <c r="E588" s="7"/>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4"/>
      <c r="B589" s="5"/>
      <c r="C589" s="6"/>
      <c r="D589" s="7"/>
      <c r="E589" s="7"/>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4"/>
      <c r="B590" s="5"/>
      <c r="C590" s="6"/>
      <c r="D590" s="7"/>
      <c r="E590" s="7"/>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4"/>
      <c r="B591" s="5"/>
      <c r="C591" s="6"/>
      <c r="D591" s="7"/>
      <c r="E591" s="7"/>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4"/>
      <c r="B592" s="5"/>
      <c r="C592" s="6"/>
      <c r="D592" s="7"/>
      <c r="E592" s="7"/>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4"/>
      <c r="B593" s="5"/>
      <c r="C593" s="6"/>
      <c r="D593" s="7"/>
      <c r="E593" s="7"/>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4"/>
      <c r="B594" s="5"/>
      <c r="C594" s="6"/>
      <c r="D594" s="7"/>
      <c r="E594" s="7"/>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4"/>
      <c r="B595" s="5"/>
      <c r="C595" s="6"/>
      <c r="D595" s="7"/>
      <c r="E595" s="7"/>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4"/>
      <c r="B596" s="5"/>
      <c r="C596" s="6"/>
      <c r="D596" s="7"/>
      <c r="E596" s="7"/>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4"/>
      <c r="B597" s="5"/>
      <c r="C597" s="6"/>
      <c r="D597" s="7"/>
      <c r="E597" s="7"/>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4"/>
      <c r="B598" s="5"/>
      <c r="C598" s="6"/>
      <c r="D598" s="7"/>
      <c r="E598" s="7"/>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4"/>
      <c r="B599" s="5"/>
      <c r="C599" s="6"/>
      <c r="D599" s="7"/>
      <c r="E599" s="7"/>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4"/>
      <c r="B600" s="5"/>
      <c r="C600" s="6"/>
      <c r="D600" s="7"/>
      <c r="E600" s="7"/>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4"/>
      <c r="B601" s="5"/>
      <c r="C601" s="6"/>
      <c r="D601" s="7"/>
      <c r="E601" s="7"/>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4"/>
      <c r="B602" s="5"/>
      <c r="C602" s="6"/>
      <c r="D602" s="7"/>
      <c r="E602" s="7"/>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4"/>
      <c r="B603" s="5"/>
      <c r="C603" s="6"/>
      <c r="D603" s="7"/>
      <c r="E603" s="7"/>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4"/>
      <c r="B604" s="5"/>
      <c r="C604" s="6"/>
      <c r="D604" s="7"/>
      <c r="E604" s="7"/>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4"/>
      <c r="B605" s="5"/>
      <c r="C605" s="6"/>
      <c r="D605" s="7"/>
      <c r="E605" s="7"/>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4"/>
      <c r="B606" s="5"/>
      <c r="C606" s="6"/>
      <c r="D606" s="7"/>
      <c r="E606" s="7"/>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4"/>
      <c r="B607" s="5"/>
      <c r="C607" s="6"/>
      <c r="D607" s="7"/>
      <c r="E607" s="7"/>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4"/>
      <c r="B608" s="5"/>
      <c r="C608" s="6"/>
      <c r="D608" s="7"/>
      <c r="E608" s="7"/>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4"/>
      <c r="B609" s="5"/>
      <c r="C609" s="6"/>
      <c r="D609" s="7"/>
      <c r="E609" s="7"/>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4"/>
      <c r="B610" s="5"/>
      <c r="C610" s="6"/>
      <c r="D610" s="7"/>
      <c r="E610" s="7"/>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4"/>
      <c r="B611" s="5"/>
      <c r="C611" s="6"/>
      <c r="D611" s="7"/>
      <c r="E611" s="7"/>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4"/>
      <c r="B612" s="5"/>
      <c r="C612" s="6"/>
      <c r="D612" s="7"/>
      <c r="E612" s="7"/>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4"/>
      <c r="B613" s="5"/>
      <c r="C613" s="6"/>
      <c r="D613" s="7"/>
      <c r="E613" s="7"/>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4"/>
      <c r="B614" s="5"/>
      <c r="C614" s="6"/>
      <c r="D614" s="7"/>
      <c r="E614" s="7"/>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4"/>
      <c r="B615" s="5"/>
      <c r="C615" s="6"/>
      <c r="D615" s="7"/>
      <c r="E615" s="7"/>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4"/>
      <c r="B616" s="5"/>
      <c r="C616" s="6"/>
      <c r="D616" s="7"/>
      <c r="E616" s="7"/>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4"/>
      <c r="B617" s="5"/>
      <c r="C617" s="6"/>
      <c r="D617" s="7"/>
      <c r="E617" s="7"/>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4"/>
      <c r="B618" s="5"/>
      <c r="C618" s="6"/>
      <c r="D618" s="7"/>
      <c r="E618" s="7"/>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4"/>
      <c r="B619" s="5"/>
      <c r="C619" s="6"/>
      <c r="D619" s="7"/>
      <c r="E619" s="7"/>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4"/>
      <c r="B620" s="5"/>
      <c r="C620" s="6"/>
      <c r="D620" s="7"/>
      <c r="E620" s="7"/>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4"/>
      <c r="B621" s="5"/>
      <c r="C621" s="6"/>
      <c r="D621" s="7"/>
      <c r="E621" s="7"/>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4"/>
      <c r="B622" s="5"/>
      <c r="C622" s="6"/>
      <c r="D622" s="7"/>
      <c r="E622" s="7"/>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4"/>
      <c r="B623" s="5"/>
      <c r="C623" s="6"/>
      <c r="D623" s="7"/>
      <c r="E623" s="7"/>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4"/>
      <c r="B624" s="5"/>
      <c r="C624" s="6"/>
      <c r="D624" s="7"/>
      <c r="E624" s="7"/>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4"/>
      <c r="B625" s="5"/>
      <c r="C625" s="6"/>
      <c r="D625" s="7"/>
      <c r="E625" s="7"/>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4"/>
      <c r="B626" s="5"/>
      <c r="C626" s="6"/>
      <c r="D626" s="7"/>
      <c r="E626" s="7"/>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4"/>
      <c r="B627" s="5"/>
      <c r="C627" s="6"/>
      <c r="D627" s="7"/>
      <c r="E627" s="7"/>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4"/>
      <c r="B628" s="5"/>
      <c r="C628" s="6"/>
      <c r="D628" s="7"/>
      <c r="E628" s="7"/>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4"/>
      <c r="B629" s="5"/>
      <c r="C629" s="6"/>
      <c r="D629" s="7"/>
      <c r="E629" s="7"/>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4"/>
      <c r="B630" s="5"/>
      <c r="C630" s="6"/>
      <c r="D630" s="7"/>
      <c r="E630" s="7"/>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4"/>
      <c r="B631" s="5"/>
      <c r="C631" s="6"/>
      <c r="D631" s="7"/>
      <c r="E631" s="7"/>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4"/>
      <c r="B632" s="5"/>
      <c r="C632" s="6"/>
      <c r="D632" s="7"/>
      <c r="E632" s="7"/>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4"/>
      <c r="B633" s="5"/>
      <c r="C633" s="6"/>
      <c r="D633" s="7"/>
      <c r="E633" s="7"/>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4"/>
      <c r="B634" s="5"/>
      <c r="C634" s="6"/>
      <c r="D634" s="7"/>
      <c r="E634" s="7"/>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4"/>
      <c r="B635" s="5"/>
      <c r="C635" s="6"/>
      <c r="D635" s="7"/>
      <c r="E635" s="7"/>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4"/>
      <c r="B636" s="5"/>
      <c r="C636" s="6"/>
      <c r="D636" s="7"/>
      <c r="E636" s="7"/>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4"/>
      <c r="B637" s="5"/>
      <c r="C637" s="6"/>
      <c r="D637" s="7"/>
      <c r="E637" s="7"/>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4"/>
      <c r="B638" s="5"/>
      <c r="C638" s="6"/>
      <c r="D638" s="7"/>
      <c r="E638" s="7"/>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4"/>
      <c r="B639" s="5"/>
      <c r="C639" s="6"/>
      <c r="D639" s="7"/>
      <c r="E639" s="7"/>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4"/>
      <c r="B640" s="5"/>
      <c r="C640" s="6"/>
      <c r="D640" s="7"/>
      <c r="E640" s="7"/>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4"/>
      <c r="B641" s="5"/>
      <c r="C641" s="6"/>
      <c r="D641" s="7"/>
      <c r="E641" s="7"/>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4"/>
      <c r="B642" s="5"/>
      <c r="C642" s="6"/>
      <c r="D642" s="7"/>
      <c r="E642" s="7"/>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4"/>
      <c r="B643" s="5"/>
      <c r="C643" s="6"/>
      <c r="D643" s="7"/>
      <c r="E643" s="7"/>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4"/>
      <c r="B644" s="5"/>
      <c r="C644" s="6"/>
      <c r="D644" s="7"/>
      <c r="E644" s="7"/>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4"/>
      <c r="B645" s="5"/>
      <c r="C645" s="6"/>
      <c r="D645" s="7"/>
      <c r="E645" s="7"/>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4"/>
      <c r="B646" s="5"/>
      <c r="C646" s="6"/>
      <c r="D646" s="7"/>
      <c r="E646" s="7"/>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4"/>
      <c r="B647" s="5"/>
      <c r="C647" s="6"/>
      <c r="D647" s="7"/>
      <c r="E647" s="7"/>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4"/>
      <c r="B648" s="5"/>
      <c r="C648" s="6"/>
      <c r="D648" s="7"/>
      <c r="E648" s="7"/>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4"/>
      <c r="B649" s="5"/>
      <c r="C649" s="6"/>
      <c r="D649" s="7"/>
      <c r="E649" s="7"/>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4"/>
      <c r="B650" s="5"/>
      <c r="C650" s="6"/>
      <c r="D650" s="7"/>
      <c r="E650" s="7"/>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4"/>
      <c r="B651" s="5"/>
      <c r="C651" s="6"/>
      <c r="D651" s="7"/>
      <c r="E651" s="7"/>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4"/>
      <c r="B652" s="5"/>
      <c r="C652" s="6"/>
      <c r="D652" s="7"/>
      <c r="E652" s="7"/>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4"/>
      <c r="B653" s="5"/>
      <c r="C653" s="6"/>
      <c r="D653" s="7"/>
      <c r="E653" s="7"/>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4"/>
      <c r="B654" s="5"/>
      <c r="C654" s="6"/>
      <c r="D654" s="7"/>
      <c r="E654" s="7"/>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4"/>
      <c r="B655" s="5"/>
      <c r="C655" s="6"/>
      <c r="D655" s="7"/>
      <c r="E655" s="7"/>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4"/>
      <c r="B656" s="5"/>
      <c r="C656" s="6"/>
      <c r="D656" s="7"/>
      <c r="E656" s="7"/>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4"/>
      <c r="B657" s="5"/>
      <c r="C657" s="6"/>
      <c r="D657" s="7"/>
      <c r="E657" s="7"/>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4"/>
      <c r="B658" s="5"/>
      <c r="C658" s="6"/>
      <c r="D658" s="7"/>
      <c r="E658" s="7"/>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4"/>
      <c r="B659" s="5"/>
      <c r="C659" s="6"/>
      <c r="D659" s="7"/>
      <c r="E659" s="7"/>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4"/>
      <c r="B660" s="5"/>
      <c r="C660" s="6"/>
      <c r="D660" s="7"/>
      <c r="E660" s="7"/>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4"/>
      <c r="B661" s="5"/>
      <c r="C661" s="6"/>
      <c r="D661" s="7"/>
      <c r="E661" s="7"/>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4"/>
      <c r="B662" s="5"/>
      <c r="C662" s="6"/>
      <c r="D662" s="7"/>
      <c r="E662" s="7"/>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4"/>
      <c r="B663" s="5"/>
      <c r="C663" s="6"/>
      <c r="D663" s="7"/>
      <c r="E663" s="7"/>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4"/>
      <c r="B664" s="5"/>
      <c r="C664" s="6"/>
      <c r="D664" s="7"/>
      <c r="E664" s="7"/>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4"/>
      <c r="B665" s="5"/>
      <c r="C665" s="6"/>
      <c r="D665" s="7"/>
      <c r="E665" s="7"/>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4"/>
      <c r="B666" s="5"/>
      <c r="C666" s="6"/>
      <c r="D666" s="7"/>
      <c r="E666" s="7"/>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4"/>
      <c r="B667" s="5"/>
      <c r="C667" s="6"/>
      <c r="D667" s="7"/>
      <c r="E667" s="7"/>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4"/>
      <c r="B668" s="5"/>
      <c r="C668" s="6"/>
      <c r="D668" s="7"/>
      <c r="E668" s="7"/>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4"/>
      <c r="B669" s="5"/>
      <c r="C669" s="6"/>
      <c r="D669" s="7"/>
      <c r="E669" s="7"/>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4"/>
      <c r="B670" s="5"/>
      <c r="C670" s="6"/>
      <c r="D670" s="7"/>
      <c r="E670" s="7"/>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4"/>
      <c r="B671" s="5"/>
      <c r="C671" s="6"/>
      <c r="D671" s="7"/>
      <c r="E671" s="7"/>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4"/>
      <c r="B672" s="5"/>
      <c r="C672" s="6"/>
      <c r="D672" s="7"/>
      <c r="E672" s="7"/>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4"/>
      <c r="B673" s="5"/>
      <c r="C673" s="6"/>
      <c r="D673" s="7"/>
      <c r="E673" s="7"/>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4"/>
      <c r="B674" s="5"/>
      <c r="C674" s="6"/>
      <c r="D674" s="7"/>
      <c r="E674" s="7"/>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4"/>
      <c r="B675" s="5"/>
      <c r="C675" s="6"/>
      <c r="D675" s="7"/>
      <c r="E675" s="7"/>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4"/>
      <c r="B676" s="5"/>
      <c r="C676" s="6"/>
      <c r="D676" s="7"/>
      <c r="E676" s="7"/>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4"/>
      <c r="B677" s="5"/>
      <c r="C677" s="6"/>
      <c r="D677" s="7"/>
      <c r="E677" s="7"/>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4"/>
      <c r="B678" s="5"/>
      <c r="C678" s="6"/>
      <c r="D678" s="7"/>
      <c r="E678" s="7"/>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4"/>
      <c r="B679" s="5"/>
      <c r="C679" s="6"/>
      <c r="D679" s="7"/>
      <c r="E679" s="7"/>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4"/>
      <c r="B680" s="5"/>
      <c r="C680" s="6"/>
      <c r="D680" s="7"/>
      <c r="E680" s="7"/>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4"/>
      <c r="B681" s="5"/>
      <c r="C681" s="6"/>
      <c r="D681" s="7"/>
      <c r="E681" s="7"/>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4"/>
      <c r="B682" s="5"/>
      <c r="C682" s="6"/>
      <c r="D682" s="7"/>
      <c r="E682" s="7"/>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4"/>
      <c r="B683" s="5"/>
      <c r="C683" s="6"/>
      <c r="D683" s="7"/>
      <c r="E683" s="7"/>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4"/>
      <c r="B684" s="5"/>
      <c r="C684" s="6"/>
      <c r="D684" s="7"/>
      <c r="E684" s="7"/>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4"/>
      <c r="B685" s="5"/>
      <c r="C685" s="6"/>
      <c r="D685" s="7"/>
      <c r="E685" s="7"/>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4"/>
      <c r="B686" s="5"/>
      <c r="C686" s="6"/>
      <c r="D686" s="7"/>
      <c r="E686" s="7"/>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4"/>
      <c r="B687" s="5"/>
      <c r="C687" s="6"/>
      <c r="D687" s="7"/>
      <c r="E687" s="7"/>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4"/>
      <c r="B688" s="5"/>
      <c r="C688" s="6"/>
      <c r="D688" s="7"/>
      <c r="E688" s="7"/>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4"/>
      <c r="B689" s="5"/>
      <c r="C689" s="6"/>
      <c r="D689" s="7"/>
      <c r="E689" s="7"/>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4"/>
      <c r="B690" s="5"/>
      <c r="C690" s="6"/>
      <c r="D690" s="7"/>
      <c r="E690" s="7"/>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4"/>
      <c r="B691" s="5"/>
      <c r="C691" s="6"/>
      <c r="D691" s="7"/>
      <c r="E691" s="7"/>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4"/>
      <c r="B692" s="5"/>
      <c r="C692" s="6"/>
      <c r="D692" s="7"/>
      <c r="E692" s="7"/>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4"/>
      <c r="B693" s="5"/>
      <c r="C693" s="6"/>
      <c r="D693" s="7"/>
      <c r="E693" s="7"/>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4"/>
      <c r="B694" s="5"/>
      <c r="C694" s="6"/>
      <c r="D694" s="7"/>
      <c r="E694" s="7"/>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4"/>
      <c r="B695" s="5"/>
      <c r="C695" s="6"/>
      <c r="D695" s="7"/>
      <c r="E695" s="7"/>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4"/>
      <c r="B696" s="5"/>
      <c r="C696" s="6"/>
      <c r="D696" s="7"/>
      <c r="E696" s="7"/>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4"/>
      <c r="B697" s="5"/>
      <c r="C697" s="6"/>
      <c r="D697" s="7"/>
      <c r="E697" s="7"/>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4"/>
      <c r="B698" s="5"/>
      <c r="C698" s="6"/>
      <c r="D698" s="7"/>
      <c r="E698" s="7"/>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4"/>
      <c r="B699" s="5"/>
      <c r="C699" s="6"/>
      <c r="D699" s="7"/>
      <c r="E699" s="7"/>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4"/>
      <c r="B700" s="5"/>
      <c r="C700" s="6"/>
      <c r="D700" s="7"/>
      <c r="E700" s="7"/>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4"/>
      <c r="B701" s="5"/>
      <c r="C701" s="6"/>
      <c r="D701" s="7"/>
      <c r="E701" s="7"/>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4"/>
      <c r="B702" s="5"/>
      <c r="C702" s="6"/>
      <c r="D702" s="7"/>
      <c r="E702" s="7"/>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4"/>
      <c r="B703" s="5"/>
      <c r="C703" s="6"/>
      <c r="D703" s="7"/>
      <c r="E703" s="7"/>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4"/>
      <c r="B704" s="5"/>
      <c r="C704" s="6"/>
      <c r="D704" s="7"/>
      <c r="E704" s="7"/>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4"/>
      <c r="B705" s="5"/>
      <c r="C705" s="6"/>
      <c r="D705" s="7"/>
      <c r="E705" s="7"/>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4"/>
      <c r="B706" s="5"/>
      <c r="C706" s="6"/>
      <c r="D706" s="7"/>
      <c r="E706" s="7"/>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4"/>
      <c r="B707" s="5"/>
      <c r="C707" s="6"/>
      <c r="D707" s="7"/>
      <c r="E707" s="7"/>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4"/>
      <c r="B708" s="5"/>
      <c r="C708" s="6"/>
      <c r="D708" s="7"/>
      <c r="E708" s="7"/>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4"/>
      <c r="B709" s="5"/>
      <c r="C709" s="6"/>
      <c r="D709" s="7"/>
      <c r="E709" s="7"/>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4"/>
      <c r="B710" s="5"/>
      <c r="C710" s="6"/>
      <c r="D710" s="7"/>
      <c r="E710" s="7"/>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4"/>
      <c r="B711" s="5"/>
      <c r="C711" s="6"/>
      <c r="D711" s="7"/>
      <c r="E711" s="7"/>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4"/>
      <c r="B712" s="5"/>
      <c r="C712" s="6"/>
      <c r="D712" s="7"/>
      <c r="E712" s="7"/>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4"/>
      <c r="B713" s="5"/>
      <c r="C713" s="6"/>
      <c r="D713" s="7"/>
      <c r="E713" s="7"/>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4"/>
      <c r="B714" s="5"/>
      <c r="C714" s="6"/>
      <c r="D714" s="7"/>
      <c r="E714" s="7"/>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4"/>
      <c r="B715" s="5"/>
      <c r="C715" s="6"/>
      <c r="D715" s="7"/>
      <c r="E715" s="7"/>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4"/>
      <c r="B716" s="5"/>
      <c r="C716" s="6"/>
      <c r="D716" s="7"/>
      <c r="E716" s="7"/>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4"/>
      <c r="B717" s="5"/>
      <c r="C717" s="6"/>
      <c r="D717" s="7"/>
      <c r="E717" s="7"/>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4"/>
      <c r="B718" s="5"/>
      <c r="C718" s="6"/>
      <c r="D718" s="7"/>
      <c r="E718" s="7"/>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4"/>
      <c r="B719" s="5"/>
      <c r="C719" s="6"/>
      <c r="D719" s="7"/>
      <c r="E719" s="7"/>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4"/>
      <c r="B720" s="5"/>
      <c r="C720" s="6"/>
      <c r="D720" s="7"/>
      <c r="E720" s="7"/>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4"/>
      <c r="B721" s="5"/>
      <c r="C721" s="6"/>
      <c r="D721" s="7"/>
      <c r="E721" s="7"/>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4"/>
      <c r="B722" s="5"/>
      <c r="C722" s="6"/>
      <c r="D722" s="7"/>
      <c r="E722" s="7"/>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4"/>
      <c r="B723" s="5"/>
      <c r="C723" s="6"/>
      <c r="D723" s="7"/>
      <c r="E723" s="7"/>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4"/>
      <c r="B724" s="5"/>
      <c r="C724" s="6"/>
      <c r="D724" s="7"/>
      <c r="E724" s="7"/>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4"/>
      <c r="B725" s="5"/>
      <c r="C725" s="6"/>
      <c r="D725" s="7"/>
      <c r="E725" s="7"/>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4"/>
      <c r="B726" s="5"/>
      <c r="C726" s="6"/>
      <c r="D726" s="7"/>
      <c r="E726" s="7"/>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4"/>
      <c r="B727" s="5"/>
      <c r="C727" s="6"/>
      <c r="D727" s="7"/>
      <c r="E727" s="7"/>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4"/>
      <c r="B728" s="5"/>
      <c r="C728" s="6"/>
      <c r="D728" s="7"/>
      <c r="E728" s="7"/>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4"/>
      <c r="B729" s="5"/>
      <c r="C729" s="6"/>
      <c r="D729" s="7"/>
      <c r="E729" s="7"/>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4"/>
      <c r="B730" s="5"/>
      <c r="C730" s="6"/>
      <c r="D730" s="7"/>
      <c r="E730" s="7"/>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4"/>
      <c r="B731" s="5"/>
      <c r="C731" s="6"/>
      <c r="D731" s="7"/>
      <c r="E731" s="7"/>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4"/>
      <c r="B732" s="5"/>
      <c r="C732" s="6"/>
      <c r="D732" s="7"/>
      <c r="E732" s="7"/>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4"/>
      <c r="B733" s="5"/>
      <c r="C733" s="6"/>
      <c r="D733" s="7"/>
      <c r="E733" s="7"/>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4"/>
      <c r="B734" s="5"/>
      <c r="C734" s="6"/>
      <c r="D734" s="7"/>
      <c r="E734" s="7"/>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4"/>
      <c r="B735" s="5"/>
      <c r="C735" s="6"/>
      <c r="D735" s="7"/>
      <c r="E735" s="7"/>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4"/>
      <c r="B736" s="5"/>
      <c r="C736" s="6"/>
      <c r="D736" s="7"/>
      <c r="E736" s="7"/>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4"/>
      <c r="B737" s="5"/>
      <c r="C737" s="6"/>
      <c r="D737" s="7"/>
      <c r="E737" s="7"/>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4"/>
      <c r="B738" s="5"/>
      <c r="C738" s="6"/>
      <c r="D738" s="7"/>
      <c r="E738" s="7"/>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4"/>
      <c r="B739" s="5"/>
      <c r="C739" s="6"/>
      <c r="D739" s="7"/>
      <c r="E739" s="7"/>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4"/>
      <c r="B740" s="5"/>
      <c r="C740" s="6"/>
      <c r="D740" s="7"/>
      <c r="E740" s="7"/>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4"/>
      <c r="B741" s="5"/>
      <c r="C741" s="6"/>
      <c r="D741" s="7"/>
      <c r="E741" s="7"/>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4"/>
      <c r="B742" s="5"/>
      <c r="C742" s="6"/>
      <c r="D742" s="7"/>
      <c r="E742" s="7"/>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4"/>
      <c r="B743" s="5"/>
      <c r="C743" s="6"/>
      <c r="D743" s="7"/>
      <c r="E743" s="7"/>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4"/>
      <c r="B744" s="5"/>
      <c r="C744" s="6"/>
      <c r="D744" s="7"/>
      <c r="E744" s="7"/>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4"/>
      <c r="B745" s="5"/>
      <c r="C745" s="6"/>
      <c r="D745" s="7"/>
      <c r="E745" s="7"/>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4"/>
      <c r="B746" s="5"/>
      <c r="C746" s="6"/>
      <c r="D746" s="7"/>
      <c r="E746" s="7"/>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4"/>
      <c r="B747" s="5"/>
      <c r="C747" s="6"/>
      <c r="D747" s="7"/>
      <c r="E747" s="7"/>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4"/>
      <c r="B748" s="5"/>
      <c r="C748" s="6"/>
      <c r="D748" s="7"/>
      <c r="E748" s="7"/>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4"/>
      <c r="B749" s="5"/>
      <c r="C749" s="6"/>
      <c r="D749" s="7"/>
      <c r="E749" s="7"/>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4"/>
      <c r="B750" s="5"/>
      <c r="C750" s="6"/>
      <c r="D750" s="7"/>
      <c r="E750" s="7"/>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4"/>
      <c r="B751" s="5"/>
      <c r="C751" s="6"/>
      <c r="D751" s="7"/>
      <c r="E751" s="7"/>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4"/>
      <c r="B752" s="5"/>
      <c r="C752" s="6"/>
      <c r="D752" s="7"/>
      <c r="E752" s="7"/>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4"/>
      <c r="B753" s="5"/>
      <c r="C753" s="6"/>
      <c r="D753" s="7"/>
      <c r="E753" s="7"/>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4"/>
      <c r="B754" s="5"/>
      <c r="C754" s="6"/>
      <c r="D754" s="7"/>
      <c r="E754" s="7"/>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4"/>
      <c r="B755" s="5"/>
      <c r="C755" s="6"/>
      <c r="D755" s="7"/>
      <c r="E755" s="7"/>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4"/>
      <c r="B756" s="5"/>
      <c r="C756" s="6"/>
      <c r="D756" s="7"/>
      <c r="E756" s="7"/>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4"/>
      <c r="B757" s="5"/>
      <c r="C757" s="6"/>
      <c r="D757" s="7"/>
      <c r="E757" s="7"/>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4"/>
      <c r="B758" s="5"/>
      <c r="C758" s="6"/>
      <c r="D758" s="7"/>
      <c r="E758" s="7"/>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4"/>
      <c r="B759" s="5"/>
      <c r="C759" s="6"/>
      <c r="D759" s="7"/>
      <c r="E759" s="7"/>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4"/>
      <c r="B760" s="5"/>
      <c r="C760" s="6"/>
      <c r="D760" s="7"/>
      <c r="E760" s="7"/>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4"/>
      <c r="B761" s="5"/>
      <c r="C761" s="6"/>
      <c r="D761" s="7"/>
      <c r="E761" s="7"/>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4"/>
      <c r="B762" s="5"/>
      <c r="C762" s="6"/>
      <c r="D762" s="7"/>
      <c r="E762" s="7"/>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4"/>
      <c r="B763" s="5"/>
      <c r="C763" s="6"/>
      <c r="D763" s="7"/>
      <c r="E763" s="7"/>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4"/>
      <c r="B764" s="5"/>
      <c r="C764" s="6"/>
      <c r="D764" s="7"/>
      <c r="E764" s="7"/>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4"/>
      <c r="B765" s="5"/>
      <c r="C765" s="6"/>
      <c r="D765" s="7"/>
      <c r="E765" s="7"/>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4"/>
      <c r="B766" s="5"/>
      <c r="C766" s="6"/>
      <c r="D766" s="7"/>
      <c r="E766" s="7"/>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4"/>
      <c r="B767" s="5"/>
      <c r="C767" s="6"/>
      <c r="D767" s="7"/>
      <c r="E767" s="7"/>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4"/>
      <c r="B768" s="5"/>
      <c r="C768" s="6"/>
      <c r="D768" s="7"/>
      <c r="E768" s="7"/>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4"/>
      <c r="B769" s="5"/>
      <c r="C769" s="6"/>
      <c r="D769" s="7"/>
      <c r="E769" s="7"/>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4"/>
      <c r="B770" s="5"/>
      <c r="C770" s="6"/>
      <c r="D770" s="7"/>
      <c r="E770" s="7"/>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4"/>
      <c r="B771" s="5"/>
      <c r="C771" s="6"/>
      <c r="D771" s="7"/>
      <c r="E771" s="7"/>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4"/>
      <c r="B772" s="5"/>
      <c r="C772" s="6"/>
      <c r="D772" s="7"/>
      <c r="E772" s="7"/>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4"/>
      <c r="B773" s="5"/>
      <c r="C773" s="6"/>
      <c r="D773" s="7"/>
      <c r="E773" s="7"/>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4"/>
      <c r="B774" s="5"/>
      <c r="C774" s="6"/>
      <c r="D774" s="7"/>
      <c r="E774" s="7"/>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4"/>
      <c r="B775" s="5"/>
      <c r="C775" s="6"/>
      <c r="D775" s="7"/>
      <c r="E775" s="7"/>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4"/>
      <c r="B776" s="5"/>
      <c r="C776" s="6"/>
      <c r="D776" s="7"/>
      <c r="E776" s="7"/>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4"/>
      <c r="B777" s="5"/>
      <c r="C777" s="6"/>
      <c r="D777" s="7"/>
      <c r="E777" s="7"/>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4"/>
      <c r="B778" s="5"/>
      <c r="C778" s="6"/>
      <c r="D778" s="7"/>
      <c r="E778" s="7"/>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4"/>
      <c r="B779" s="5"/>
      <c r="C779" s="6"/>
      <c r="D779" s="7"/>
      <c r="E779" s="7"/>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4"/>
      <c r="B780" s="5"/>
      <c r="C780" s="6"/>
      <c r="D780" s="7"/>
      <c r="E780" s="7"/>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4"/>
      <c r="B781" s="5"/>
      <c r="C781" s="6"/>
      <c r="D781" s="7"/>
      <c r="E781" s="7"/>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4"/>
      <c r="B782" s="5"/>
      <c r="C782" s="6"/>
      <c r="D782" s="7"/>
      <c r="E782" s="7"/>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4"/>
      <c r="B783" s="5"/>
      <c r="C783" s="6"/>
      <c r="D783" s="7"/>
      <c r="E783" s="7"/>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4"/>
      <c r="B784" s="5"/>
      <c r="C784" s="6"/>
      <c r="D784" s="7"/>
      <c r="E784" s="7"/>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4"/>
      <c r="B785" s="5"/>
      <c r="C785" s="6"/>
      <c r="D785" s="7"/>
      <c r="E785" s="7"/>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4"/>
      <c r="B786" s="5"/>
      <c r="C786" s="6"/>
      <c r="D786" s="7"/>
      <c r="E786" s="7"/>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4"/>
      <c r="B787" s="5"/>
      <c r="C787" s="6"/>
      <c r="D787" s="7"/>
      <c r="E787" s="7"/>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4"/>
      <c r="B788" s="5"/>
      <c r="C788" s="6"/>
      <c r="D788" s="7"/>
      <c r="E788" s="7"/>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4"/>
      <c r="B789" s="5"/>
      <c r="C789" s="6"/>
      <c r="D789" s="7"/>
      <c r="E789" s="7"/>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4"/>
      <c r="B790" s="5"/>
      <c r="C790" s="6"/>
      <c r="D790" s="7"/>
      <c r="E790" s="7"/>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4"/>
      <c r="B791" s="5"/>
      <c r="C791" s="6"/>
      <c r="D791" s="7"/>
      <c r="E791" s="7"/>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4"/>
      <c r="B792" s="5"/>
      <c r="C792" s="6"/>
      <c r="D792" s="7"/>
      <c r="E792" s="7"/>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4"/>
      <c r="B793" s="5"/>
      <c r="C793" s="6"/>
      <c r="D793" s="7"/>
      <c r="E793" s="7"/>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4"/>
      <c r="B794" s="5"/>
      <c r="C794" s="6"/>
      <c r="D794" s="7"/>
      <c r="E794" s="7"/>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4"/>
      <c r="B795" s="5"/>
      <c r="C795" s="6"/>
      <c r="D795" s="7"/>
      <c r="E795" s="7"/>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4"/>
      <c r="B796" s="5"/>
      <c r="C796" s="6"/>
      <c r="D796" s="7"/>
      <c r="E796" s="7"/>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4"/>
      <c r="B797" s="5"/>
      <c r="C797" s="6"/>
      <c r="D797" s="7"/>
      <c r="E797" s="7"/>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4"/>
      <c r="B798" s="5"/>
      <c r="C798" s="6"/>
      <c r="D798" s="7"/>
      <c r="E798" s="7"/>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4"/>
      <c r="B799" s="5"/>
      <c r="C799" s="6"/>
      <c r="D799" s="7"/>
      <c r="E799" s="7"/>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4"/>
      <c r="B800" s="5"/>
      <c r="C800" s="6"/>
      <c r="D800" s="7"/>
      <c r="E800" s="7"/>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4"/>
      <c r="B801" s="5"/>
      <c r="C801" s="6"/>
      <c r="D801" s="7"/>
      <c r="E801" s="7"/>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4"/>
      <c r="B802" s="5"/>
      <c r="C802" s="6"/>
      <c r="D802" s="7"/>
      <c r="E802" s="7"/>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4"/>
      <c r="B803" s="5"/>
      <c r="C803" s="6"/>
      <c r="D803" s="7"/>
      <c r="E803" s="7"/>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4"/>
      <c r="B804" s="5"/>
      <c r="C804" s="6"/>
      <c r="D804" s="7"/>
      <c r="E804" s="7"/>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4"/>
      <c r="B805" s="5"/>
      <c r="C805" s="6"/>
      <c r="D805" s="7"/>
      <c r="E805" s="7"/>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4"/>
      <c r="B806" s="5"/>
      <c r="C806" s="6"/>
      <c r="D806" s="7"/>
      <c r="E806" s="7"/>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4"/>
      <c r="B807" s="5"/>
      <c r="C807" s="6"/>
      <c r="D807" s="7"/>
      <c r="E807" s="7"/>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4"/>
      <c r="B808" s="5"/>
      <c r="C808" s="6"/>
      <c r="D808" s="7"/>
      <c r="E808" s="7"/>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4"/>
      <c r="B809" s="5"/>
      <c r="C809" s="6"/>
      <c r="D809" s="7"/>
      <c r="E809" s="7"/>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4"/>
      <c r="B810" s="5"/>
      <c r="C810" s="6"/>
      <c r="D810" s="7"/>
      <c r="E810" s="7"/>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4"/>
      <c r="B811" s="5"/>
      <c r="C811" s="6"/>
      <c r="D811" s="7"/>
      <c r="E811" s="7"/>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4"/>
      <c r="B812" s="5"/>
      <c r="C812" s="6"/>
      <c r="D812" s="7"/>
      <c r="E812" s="7"/>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4"/>
      <c r="B813" s="5"/>
      <c r="C813" s="6"/>
      <c r="D813" s="7"/>
      <c r="E813" s="7"/>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4"/>
      <c r="B814" s="5"/>
      <c r="C814" s="6"/>
      <c r="D814" s="7"/>
      <c r="E814" s="7"/>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4"/>
      <c r="B815" s="5"/>
      <c r="C815" s="6"/>
      <c r="D815" s="7"/>
      <c r="E815" s="7"/>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4"/>
      <c r="B816" s="5"/>
      <c r="C816" s="6"/>
      <c r="D816" s="7"/>
      <c r="E816" s="7"/>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4"/>
      <c r="B817" s="5"/>
      <c r="C817" s="6"/>
      <c r="D817" s="7"/>
      <c r="E817" s="7"/>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4"/>
      <c r="B818" s="5"/>
      <c r="C818" s="6"/>
      <c r="D818" s="7"/>
      <c r="E818" s="7"/>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4"/>
      <c r="B819" s="5"/>
      <c r="C819" s="6"/>
      <c r="D819" s="7"/>
      <c r="E819" s="7"/>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4"/>
      <c r="B820" s="5"/>
      <c r="C820" s="6"/>
      <c r="D820" s="7"/>
      <c r="E820" s="7"/>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4"/>
      <c r="B821" s="5"/>
      <c r="C821" s="6"/>
      <c r="D821" s="7"/>
      <c r="E821" s="7"/>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4"/>
      <c r="B822" s="5"/>
      <c r="C822" s="6"/>
      <c r="D822" s="7"/>
      <c r="E822" s="7"/>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4"/>
      <c r="B823" s="5"/>
      <c r="C823" s="6"/>
      <c r="D823" s="7"/>
      <c r="E823" s="7"/>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4"/>
      <c r="B824" s="5"/>
      <c r="C824" s="6"/>
      <c r="D824" s="7"/>
      <c r="E824" s="7"/>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4"/>
      <c r="B825" s="5"/>
      <c r="C825" s="6"/>
      <c r="D825" s="7"/>
      <c r="E825" s="7"/>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4"/>
      <c r="B826" s="5"/>
      <c r="C826" s="6"/>
      <c r="D826" s="7"/>
      <c r="E826" s="7"/>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4"/>
      <c r="B827" s="5"/>
      <c r="C827" s="6"/>
      <c r="D827" s="7"/>
      <c r="E827" s="7"/>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4"/>
      <c r="B828" s="5"/>
      <c r="C828" s="6"/>
      <c r="D828" s="7"/>
      <c r="E828" s="7"/>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4"/>
      <c r="B829" s="5"/>
      <c r="C829" s="6"/>
      <c r="D829" s="7"/>
      <c r="E829" s="7"/>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4"/>
      <c r="B830" s="5"/>
      <c r="C830" s="6"/>
      <c r="D830" s="7"/>
      <c r="E830" s="7"/>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4"/>
      <c r="B831" s="5"/>
      <c r="C831" s="6"/>
      <c r="D831" s="7"/>
      <c r="E831" s="7"/>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4"/>
      <c r="B832" s="5"/>
      <c r="C832" s="6"/>
      <c r="D832" s="7"/>
      <c r="E832" s="7"/>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4"/>
      <c r="B833" s="5"/>
      <c r="C833" s="6"/>
      <c r="D833" s="7"/>
      <c r="E833" s="7"/>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4"/>
      <c r="B834" s="5"/>
      <c r="C834" s="6"/>
      <c r="D834" s="7"/>
      <c r="E834" s="7"/>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4"/>
      <c r="B835" s="5"/>
      <c r="C835" s="6"/>
      <c r="D835" s="7"/>
      <c r="E835" s="7"/>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4"/>
      <c r="B836" s="5"/>
      <c r="C836" s="6"/>
      <c r="D836" s="7"/>
      <c r="E836" s="7"/>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4"/>
      <c r="B837" s="5"/>
      <c r="C837" s="6"/>
      <c r="D837" s="7"/>
      <c r="E837" s="7"/>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4"/>
      <c r="B838" s="5"/>
      <c r="C838" s="6"/>
      <c r="D838" s="7"/>
      <c r="E838" s="7"/>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4"/>
      <c r="B839" s="5"/>
      <c r="C839" s="6"/>
      <c r="D839" s="7"/>
      <c r="E839" s="7"/>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4"/>
      <c r="B840" s="5"/>
      <c r="C840" s="6"/>
      <c r="D840" s="7"/>
      <c r="E840" s="7"/>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4"/>
      <c r="B841" s="5"/>
      <c r="C841" s="6"/>
      <c r="D841" s="7"/>
      <c r="E841" s="7"/>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4"/>
      <c r="B842" s="5"/>
      <c r="C842" s="6"/>
      <c r="D842" s="7"/>
      <c r="E842" s="7"/>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4"/>
      <c r="B843" s="5"/>
      <c r="C843" s="6"/>
      <c r="D843" s="7"/>
      <c r="E843" s="7"/>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4"/>
      <c r="B844" s="5"/>
      <c r="C844" s="6"/>
      <c r="D844" s="7"/>
      <c r="E844" s="7"/>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4"/>
      <c r="B845" s="5"/>
      <c r="C845" s="6"/>
      <c r="D845" s="7"/>
      <c r="E845" s="7"/>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4"/>
      <c r="B846" s="5"/>
      <c r="C846" s="6"/>
      <c r="D846" s="7"/>
      <c r="E846" s="7"/>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4"/>
      <c r="B847" s="5"/>
      <c r="C847" s="6"/>
      <c r="D847" s="7"/>
      <c r="E847" s="7"/>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4"/>
      <c r="B848" s="5"/>
      <c r="C848" s="6"/>
      <c r="D848" s="7"/>
      <c r="E848" s="7"/>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4"/>
      <c r="B849" s="5"/>
      <c r="C849" s="6"/>
      <c r="D849" s="7"/>
      <c r="E849" s="7"/>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4"/>
      <c r="B850" s="5"/>
      <c r="C850" s="6"/>
      <c r="D850" s="7"/>
      <c r="E850" s="7"/>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4"/>
      <c r="B851" s="5"/>
      <c r="C851" s="6"/>
      <c r="D851" s="7"/>
      <c r="E851" s="7"/>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4"/>
      <c r="B852" s="5"/>
      <c r="C852" s="6"/>
      <c r="D852" s="7"/>
      <c r="E852" s="7"/>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4"/>
      <c r="B853" s="5"/>
      <c r="C853" s="6"/>
      <c r="D853" s="7"/>
      <c r="E853" s="7"/>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4"/>
      <c r="B854" s="5"/>
      <c r="C854" s="6"/>
      <c r="D854" s="7"/>
      <c r="E854" s="7"/>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4"/>
      <c r="B855" s="5"/>
      <c r="C855" s="6"/>
      <c r="D855" s="7"/>
      <c r="E855" s="7"/>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4"/>
      <c r="B856" s="5"/>
      <c r="C856" s="6"/>
      <c r="D856" s="7"/>
      <c r="E856" s="7"/>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4"/>
      <c r="B857" s="5"/>
      <c r="C857" s="6"/>
      <c r="D857" s="7"/>
      <c r="E857" s="7"/>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4"/>
      <c r="B858" s="5"/>
      <c r="C858" s="6"/>
      <c r="D858" s="7"/>
      <c r="E858" s="7"/>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4"/>
      <c r="B859" s="5"/>
      <c r="C859" s="6"/>
      <c r="D859" s="7"/>
      <c r="E859" s="7"/>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4"/>
      <c r="B860" s="5"/>
      <c r="C860" s="6"/>
      <c r="D860" s="7"/>
      <c r="E860" s="7"/>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4"/>
      <c r="B861" s="5"/>
      <c r="C861" s="6"/>
      <c r="D861" s="7"/>
      <c r="E861" s="7"/>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4"/>
      <c r="B862" s="5"/>
      <c r="C862" s="6"/>
      <c r="D862" s="7"/>
      <c r="E862" s="7"/>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4"/>
      <c r="B863" s="5"/>
      <c r="C863" s="6"/>
      <c r="D863" s="7"/>
      <c r="E863" s="7"/>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4"/>
      <c r="B864" s="5"/>
      <c r="C864" s="6"/>
      <c r="D864" s="7"/>
      <c r="E864" s="7"/>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4"/>
      <c r="B865" s="5"/>
      <c r="C865" s="6"/>
      <c r="D865" s="7"/>
      <c r="E865" s="7"/>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4"/>
      <c r="B866" s="5"/>
      <c r="C866" s="6"/>
      <c r="D866" s="7"/>
      <c r="E866" s="7"/>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4"/>
      <c r="B867" s="5"/>
      <c r="C867" s="6"/>
      <c r="D867" s="7"/>
      <c r="E867" s="7"/>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4"/>
      <c r="B868" s="5"/>
      <c r="C868" s="6"/>
      <c r="D868" s="7"/>
      <c r="E868" s="7"/>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4"/>
      <c r="B869" s="5"/>
      <c r="C869" s="6"/>
      <c r="D869" s="7"/>
      <c r="E869" s="7"/>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4"/>
      <c r="B870" s="5"/>
      <c r="C870" s="6"/>
      <c r="D870" s="7"/>
      <c r="E870" s="7"/>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4"/>
      <c r="B871" s="5"/>
      <c r="C871" s="6"/>
      <c r="D871" s="7"/>
      <c r="E871" s="7"/>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4"/>
      <c r="B872" s="5"/>
      <c r="C872" s="6"/>
      <c r="D872" s="7"/>
      <c r="E872" s="7"/>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4"/>
      <c r="B873" s="5"/>
      <c r="C873" s="6"/>
      <c r="D873" s="7"/>
      <c r="E873" s="7"/>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4"/>
      <c r="B874" s="5"/>
      <c r="C874" s="6"/>
      <c r="D874" s="7"/>
      <c r="E874" s="7"/>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4"/>
      <c r="B875" s="5"/>
      <c r="C875" s="6"/>
      <c r="D875" s="7"/>
      <c r="E875" s="7"/>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4"/>
      <c r="B876" s="5"/>
      <c r="C876" s="6"/>
      <c r="D876" s="7"/>
      <c r="E876" s="7"/>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4"/>
      <c r="B877" s="5"/>
      <c r="C877" s="6"/>
      <c r="D877" s="7"/>
      <c r="E877" s="7"/>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4"/>
      <c r="B878" s="5"/>
      <c r="C878" s="6"/>
      <c r="D878" s="7"/>
      <c r="E878" s="7"/>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4"/>
      <c r="B879" s="5"/>
      <c r="C879" s="6"/>
      <c r="D879" s="7"/>
      <c r="E879" s="7"/>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4"/>
      <c r="B880" s="5"/>
      <c r="C880" s="6"/>
      <c r="D880" s="7"/>
      <c r="E880" s="7"/>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4"/>
      <c r="B881" s="5"/>
      <c r="C881" s="6"/>
      <c r="D881" s="7"/>
      <c r="E881" s="7"/>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4"/>
      <c r="B882" s="5"/>
      <c r="C882" s="6"/>
      <c r="D882" s="7"/>
      <c r="E882" s="7"/>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4"/>
      <c r="B883" s="5"/>
      <c r="C883" s="6"/>
      <c r="D883" s="7"/>
      <c r="E883" s="7"/>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4"/>
      <c r="B884" s="5"/>
      <c r="C884" s="6"/>
      <c r="D884" s="7"/>
      <c r="E884" s="7"/>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4"/>
      <c r="B885" s="5"/>
      <c r="C885" s="6"/>
      <c r="D885" s="7"/>
      <c r="E885" s="7"/>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4"/>
      <c r="B886" s="5"/>
      <c r="C886" s="6"/>
      <c r="D886" s="7"/>
      <c r="E886" s="7"/>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4"/>
      <c r="B887" s="5"/>
      <c r="C887" s="6"/>
      <c r="D887" s="7"/>
      <c r="E887" s="7"/>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4"/>
      <c r="B888" s="5"/>
      <c r="C888" s="6"/>
      <c r="D888" s="7"/>
      <c r="E888" s="7"/>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4"/>
      <c r="B889" s="5"/>
      <c r="C889" s="6"/>
      <c r="D889" s="7"/>
      <c r="E889" s="7"/>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4"/>
      <c r="B890" s="5"/>
      <c r="C890" s="6"/>
      <c r="D890" s="7"/>
      <c r="E890" s="7"/>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4"/>
      <c r="B891" s="5"/>
      <c r="C891" s="6"/>
      <c r="D891" s="7"/>
      <c r="E891" s="7"/>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4"/>
      <c r="B892" s="5"/>
      <c r="C892" s="6"/>
      <c r="D892" s="7"/>
      <c r="E892" s="7"/>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4"/>
      <c r="B893" s="5"/>
      <c r="C893" s="6"/>
      <c r="D893" s="7"/>
      <c r="E893" s="7"/>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4"/>
      <c r="B894" s="5"/>
      <c r="C894" s="6"/>
      <c r="D894" s="7"/>
      <c r="E894" s="7"/>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4"/>
      <c r="B895" s="5"/>
      <c r="C895" s="6"/>
      <c r="D895" s="7"/>
      <c r="E895" s="7"/>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4"/>
      <c r="B896" s="5"/>
      <c r="C896" s="6"/>
      <c r="D896" s="7"/>
      <c r="E896" s="7"/>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4"/>
      <c r="B897" s="5"/>
      <c r="C897" s="6"/>
      <c r="D897" s="7"/>
      <c r="E897" s="7"/>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4"/>
      <c r="B898" s="5"/>
      <c r="C898" s="6"/>
      <c r="D898" s="7"/>
      <c r="E898" s="7"/>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4"/>
      <c r="B899" s="5"/>
      <c r="C899" s="6"/>
      <c r="D899" s="7"/>
      <c r="E899" s="7"/>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4"/>
      <c r="B900" s="5"/>
      <c r="C900" s="6"/>
      <c r="D900" s="7"/>
      <c r="E900" s="7"/>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4"/>
      <c r="B901" s="5"/>
      <c r="C901" s="6"/>
      <c r="D901" s="7"/>
      <c r="E901" s="7"/>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4"/>
      <c r="B902" s="5"/>
      <c r="C902" s="6"/>
      <c r="D902" s="7"/>
      <c r="E902" s="7"/>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4"/>
      <c r="B903" s="5"/>
      <c r="C903" s="6"/>
      <c r="D903" s="7"/>
      <c r="E903" s="7"/>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4"/>
      <c r="B904" s="5"/>
      <c r="C904" s="6"/>
      <c r="D904" s="7"/>
      <c r="E904" s="7"/>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4"/>
      <c r="B905" s="5"/>
      <c r="C905" s="6"/>
      <c r="D905" s="7"/>
      <c r="E905" s="7"/>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4"/>
      <c r="B906" s="5"/>
      <c r="C906" s="6"/>
      <c r="D906" s="7"/>
      <c r="E906" s="7"/>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4"/>
      <c r="B907" s="5"/>
      <c r="C907" s="6"/>
      <c r="D907" s="7"/>
      <c r="E907" s="7"/>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4"/>
      <c r="B908" s="5"/>
      <c r="C908" s="6"/>
      <c r="D908" s="7"/>
      <c r="E908" s="7"/>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4"/>
      <c r="B909" s="5"/>
      <c r="C909" s="6"/>
      <c r="D909" s="7"/>
      <c r="E909" s="7"/>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4"/>
      <c r="B910" s="5"/>
      <c r="C910" s="6"/>
      <c r="D910" s="7"/>
      <c r="E910" s="7"/>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4"/>
      <c r="B911" s="5"/>
      <c r="C911" s="6"/>
      <c r="D911" s="7"/>
      <c r="E911" s="7"/>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4"/>
      <c r="B912" s="5"/>
      <c r="C912" s="6"/>
      <c r="D912" s="7"/>
      <c r="E912" s="7"/>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4"/>
      <c r="B913" s="5"/>
      <c r="C913" s="6"/>
      <c r="D913" s="7"/>
      <c r="E913" s="7"/>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4"/>
      <c r="B914" s="5"/>
      <c r="C914" s="6"/>
      <c r="D914" s="7"/>
      <c r="E914" s="7"/>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4"/>
      <c r="B915" s="5"/>
      <c r="C915" s="6"/>
      <c r="D915" s="7"/>
      <c r="E915" s="7"/>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4"/>
      <c r="B916" s="5"/>
      <c r="C916" s="6"/>
      <c r="D916" s="7"/>
      <c r="E916" s="7"/>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4"/>
      <c r="B917" s="5"/>
      <c r="C917" s="6"/>
      <c r="D917" s="7"/>
      <c r="E917" s="7"/>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4"/>
      <c r="B918" s="5"/>
      <c r="C918" s="6"/>
      <c r="D918" s="7"/>
      <c r="E918" s="7"/>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4"/>
      <c r="B919" s="5"/>
      <c r="C919" s="6"/>
      <c r="D919" s="7"/>
      <c r="E919" s="7"/>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4"/>
      <c r="B920" s="5"/>
      <c r="C920" s="6"/>
      <c r="D920" s="7"/>
      <c r="E920" s="7"/>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4"/>
      <c r="B921" s="5"/>
      <c r="C921" s="6"/>
      <c r="D921" s="7"/>
      <c r="E921" s="7"/>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4"/>
      <c r="B922" s="5"/>
      <c r="C922" s="6"/>
      <c r="D922" s="7"/>
      <c r="E922" s="7"/>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4"/>
      <c r="B923" s="5"/>
      <c r="C923" s="6"/>
      <c r="D923" s="7"/>
      <c r="E923" s="7"/>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4"/>
      <c r="B924" s="5"/>
      <c r="C924" s="6"/>
      <c r="D924" s="7"/>
      <c r="E924" s="7"/>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4"/>
      <c r="B925" s="5"/>
      <c r="C925" s="6"/>
      <c r="D925" s="7"/>
      <c r="E925" s="7"/>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4"/>
      <c r="B926" s="5"/>
      <c r="C926" s="6"/>
      <c r="D926" s="7"/>
      <c r="E926" s="7"/>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4"/>
      <c r="B927" s="5"/>
      <c r="C927" s="6"/>
      <c r="D927" s="7"/>
      <c r="E927" s="7"/>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4"/>
      <c r="B928" s="5"/>
      <c r="C928" s="6"/>
      <c r="D928" s="7"/>
      <c r="E928" s="7"/>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4"/>
      <c r="B929" s="5"/>
      <c r="C929" s="6"/>
      <c r="D929" s="7"/>
      <c r="E929" s="7"/>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4"/>
      <c r="B930" s="5"/>
      <c r="C930" s="6"/>
      <c r="D930" s="7"/>
      <c r="E930" s="7"/>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4"/>
      <c r="B931" s="5"/>
      <c r="C931" s="6"/>
      <c r="D931" s="7"/>
      <c r="E931" s="7"/>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4"/>
      <c r="B932" s="5"/>
      <c r="C932" s="6"/>
      <c r="D932" s="7"/>
      <c r="E932" s="7"/>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4"/>
      <c r="B933" s="5"/>
      <c r="C933" s="6"/>
      <c r="D933" s="7"/>
      <c r="E933" s="7"/>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4"/>
      <c r="B934" s="5"/>
      <c r="C934" s="6"/>
      <c r="D934" s="7"/>
      <c r="E934" s="7"/>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4"/>
      <c r="B935" s="5"/>
      <c r="C935" s="6"/>
      <c r="D935" s="7"/>
      <c r="E935" s="7"/>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4"/>
      <c r="B936" s="5"/>
      <c r="C936" s="6"/>
      <c r="D936" s="7"/>
      <c r="E936" s="7"/>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4"/>
      <c r="B937" s="5"/>
      <c r="C937" s="6"/>
      <c r="D937" s="7"/>
      <c r="E937" s="7"/>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4"/>
      <c r="B938" s="5"/>
      <c r="C938" s="6"/>
      <c r="D938" s="7"/>
      <c r="E938" s="7"/>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4"/>
      <c r="B939" s="5"/>
      <c r="C939" s="6"/>
      <c r="D939" s="7"/>
      <c r="E939" s="7"/>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4"/>
      <c r="B940" s="5"/>
      <c r="C940" s="6"/>
      <c r="D940" s="7"/>
      <c r="E940" s="7"/>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4"/>
      <c r="B941" s="5"/>
      <c r="C941" s="6"/>
      <c r="D941" s="7"/>
      <c r="E941" s="7"/>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4"/>
      <c r="B942" s="5"/>
      <c r="C942" s="6"/>
      <c r="D942" s="7"/>
      <c r="E942" s="7"/>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4"/>
      <c r="B943" s="5"/>
      <c r="C943" s="6"/>
      <c r="D943" s="7"/>
      <c r="E943" s="7"/>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4"/>
      <c r="B944" s="5"/>
      <c r="C944" s="6"/>
      <c r="D944" s="7"/>
      <c r="E944" s="7"/>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4"/>
      <c r="B945" s="5"/>
      <c r="C945" s="6"/>
      <c r="D945" s="7"/>
      <c r="E945" s="7"/>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4"/>
      <c r="B946" s="5"/>
      <c r="C946" s="6"/>
      <c r="D946" s="7"/>
      <c r="E946" s="7"/>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4"/>
      <c r="B947" s="5"/>
      <c r="C947" s="6"/>
      <c r="D947" s="7"/>
      <c r="E947" s="7"/>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4"/>
      <c r="B948" s="5"/>
      <c r="C948" s="6"/>
      <c r="D948" s="7"/>
      <c r="E948" s="7"/>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4"/>
      <c r="B949" s="5"/>
      <c r="C949" s="6"/>
      <c r="D949" s="7"/>
      <c r="E949" s="7"/>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4"/>
      <c r="B950" s="5"/>
      <c r="C950" s="6"/>
      <c r="D950" s="7"/>
      <c r="E950" s="7"/>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4"/>
      <c r="B951" s="5"/>
      <c r="C951" s="6"/>
      <c r="D951" s="7"/>
      <c r="E951" s="7"/>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4"/>
      <c r="B952" s="5"/>
      <c r="C952" s="6"/>
      <c r="D952" s="7"/>
      <c r="E952" s="7"/>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4"/>
      <c r="B953" s="5"/>
      <c r="C953" s="6"/>
      <c r="D953" s="7"/>
      <c r="E953" s="7"/>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4"/>
      <c r="B954" s="5"/>
      <c r="C954" s="6"/>
      <c r="D954" s="7"/>
      <c r="E954" s="7"/>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4"/>
      <c r="B955" s="5"/>
      <c r="C955" s="6"/>
      <c r="D955" s="7"/>
      <c r="E955" s="7"/>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4"/>
      <c r="B956" s="5"/>
      <c r="C956" s="6"/>
      <c r="D956" s="7"/>
      <c r="E956" s="7"/>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4"/>
      <c r="B957" s="5"/>
      <c r="C957" s="6"/>
      <c r="D957" s="7"/>
      <c r="E957" s="7"/>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4"/>
      <c r="B958" s="5"/>
      <c r="C958" s="6"/>
      <c r="D958" s="7"/>
      <c r="E958" s="7"/>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4"/>
      <c r="B959" s="5"/>
      <c r="C959" s="6"/>
      <c r="D959" s="7"/>
      <c r="E959" s="7"/>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4"/>
      <c r="B960" s="5"/>
      <c r="C960" s="6"/>
      <c r="D960" s="7"/>
      <c r="E960" s="7"/>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4"/>
      <c r="B961" s="5"/>
      <c r="C961" s="6"/>
      <c r="D961" s="7"/>
      <c r="E961" s="7"/>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4"/>
      <c r="B962" s="5"/>
      <c r="C962" s="6"/>
      <c r="D962" s="7"/>
      <c r="E962" s="7"/>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4"/>
      <c r="B963" s="5"/>
      <c r="C963" s="6"/>
      <c r="D963" s="7"/>
      <c r="E963" s="7"/>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4"/>
      <c r="B964" s="5"/>
      <c r="C964" s="6"/>
      <c r="D964" s="7"/>
      <c r="E964" s="7"/>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4"/>
      <c r="B965" s="5"/>
      <c r="C965" s="6"/>
      <c r="D965" s="7"/>
      <c r="E965" s="7"/>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4"/>
      <c r="B966" s="5"/>
      <c r="C966" s="6"/>
      <c r="D966" s="7"/>
      <c r="E966" s="7"/>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4"/>
      <c r="B967" s="5"/>
      <c r="C967" s="6"/>
      <c r="D967" s="7"/>
      <c r="E967" s="7"/>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4"/>
      <c r="B968" s="5"/>
      <c r="C968" s="6"/>
      <c r="D968" s="7"/>
      <c r="E968" s="7"/>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4"/>
      <c r="B969" s="5"/>
      <c r="C969" s="6"/>
      <c r="D969" s="7"/>
      <c r="E969" s="7"/>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4"/>
      <c r="B970" s="5"/>
      <c r="C970" s="6"/>
      <c r="D970" s="7"/>
      <c r="E970" s="7"/>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4"/>
      <c r="B971" s="5"/>
      <c r="C971" s="6"/>
      <c r="D971" s="7"/>
      <c r="E971" s="7"/>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4"/>
      <c r="B972" s="5"/>
      <c r="C972" s="6"/>
      <c r="D972" s="7"/>
      <c r="E972" s="7"/>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4"/>
      <c r="B973" s="5"/>
      <c r="C973" s="6"/>
      <c r="D973" s="7"/>
      <c r="E973" s="7"/>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4"/>
      <c r="B974" s="5"/>
      <c r="C974" s="6"/>
      <c r="D974" s="7"/>
      <c r="E974" s="7"/>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4"/>
      <c r="B975" s="5"/>
      <c r="C975" s="6"/>
      <c r="D975" s="7"/>
      <c r="E975" s="7"/>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4"/>
      <c r="B976" s="5"/>
      <c r="C976" s="6"/>
      <c r="D976" s="7"/>
      <c r="E976" s="7"/>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4"/>
      <c r="B977" s="5"/>
      <c r="C977" s="6"/>
      <c r="D977" s="7"/>
      <c r="E977" s="7"/>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4"/>
      <c r="B978" s="5"/>
      <c r="C978" s="6"/>
      <c r="D978" s="7"/>
      <c r="E978" s="7"/>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8"/>
      <c r="B979" s="9"/>
      <c r="D979" s="10"/>
      <c r="E979" s="10"/>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8"/>
      <c r="B980" s="9"/>
      <c r="D980" s="10"/>
      <c r="E980" s="10"/>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8"/>
      <c r="B981" s="9"/>
      <c r="D981" s="10"/>
      <c r="E981" s="10"/>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8"/>
      <c r="B982" s="9"/>
      <c r="D982" s="10"/>
      <c r="E982" s="10"/>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8"/>
      <c r="B983" s="9"/>
      <c r="D983" s="10"/>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8"/>
      <c r="B984" s="9"/>
      <c r="D984" s="1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8"/>
      <c r="B985" s="9"/>
      <c r="D985" s="1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8"/>
      <c r="B986" s="9"/>
      <c r="D986" s="1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8"/>
      <c r="B987" s="9"/>
      <c r="D987" s="1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8"/>
      <c r="B988" s="9"/>
      <c r="D988" s="1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8"/>
      <c r="B989" s="9"/>
      <c r="D989" s="1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8"/>
      <c r="B990" s="9"/>
      <c r="D990" s="1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8"/>
      <c r="B991" s="9"/>
      <c r="D991" s="1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8"/>
      <c r="B992" s="9"/>
      <c r="D992" s="1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8"/>
      <c r="B993" s="9"/>
      <c r="D993" s="1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8"/>
      <c r="B994" s="9"/>
      <c r="D994" s="1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8"/>
      <c r="B995" s="9"/>
      <c r="D995" s="1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8"/>
      <c r="B996" s="9"/>
      <c r="D996" s="1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8"/>
      <c r="B997" s="9"/>
      <c r="D997" s="1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8"/>
      <c r="B998" s="9"/>
      <c r="D998" s="11"/>
      <c r="F998" s="1"/>
      <c r="G998" s="1"/>
      <c r="H998" s="1"/>
      <c r="I998" s="1"/>
      <c r="J998" s="1"/>
      <c r="K998" s="1"/>
      <c r="L998" s="1"/>
      <c r="M998" s="1"/>
      <c r="N998" s="1"/>
      <c r="O998" s="1"/>
      <c r="P998" s="1"/>
      <c r="Q998" s="1"/>
      <c r="R998" s="1"/>
      <c r="S998" s="1"/>
      <c r="T998" s="1"/>
      <c r="U998" s="1"/>
      <c r="V998" s="1"/>
      <c r="W998" s="1"/>
      <c r="X998" s="1"/>
      <c r="Y998" s="1"/>
      <c r="Z998" s="1"/>
    </row>
  </sheetData>
  <mergeCells count="10">
    <mergeCell ref="A3:A7"/>
    <mergeCell ref="A8:A12"/>
    <mergeCell ref="A13:A15"/>
    <mergeCell ref="A19:A20"/>
    <mergeCell ref="A31:A45"/>
    <mergeCell ref="A26:A27"/>
    <mergeCell ref="A28:A30"/>
    <mergeCell ref="A21:A23"/>
    <mergeCell ref="A24:A25"/>
    <mergeCell ref="A16:A18"/>
  </mergeCell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 ref="E41" r:id="rId39"/>
    <hyperlink ref="E42" r:id="rId40"/>
    <hyperlink ref="E43" r:id="rId41"/>
    <hyperlink ref="E44" r:id="rId42"/>
    <hyperlink ref="E45" r:id="rId43"/>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Pk-5</vt:lpstr>
      <vt:lpstr>6-12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Barre Hassan</dc:creator>
  <cp:lastModifiedBy>Julie</cp:lastModifiedBy>
  <dcterms:created xsi:type="dcterms:W3CDTF">2020-03-21T00:34:23Z</dcterms:created>
  <dcterms:modified xsi:type="dcterms:W3CDTF">2020-03-21T18:14:40Z</dcterms:modified>
</cp:coreProperties>
</file>